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61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'кв.смета'!$B$1:$Q$188</definedName>
  </definedNames>
  <calcPr fullCalcOnLoad="1"/>
</workbook>
</file>

<file path=xl/sharedStrings.xml><?xml version="1.0" encoding="utf-8"?>
<sst xmlns="http://schemas.openxmlformats.org/spreadsheetml/2006/main" count="456" uniqueCount="181">
  <si>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</si>
  <si>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</si>
  <si>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</si>
  <si>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</si>
  <si>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</si>
  <si>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</si>
  <si>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</si>
  <si>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902 01 06 05 02 05 0000 540</t>
  </si>
  <si>
    <t>Фередальное казначейство</t>
  </si>
  <si>
    <t>Федеральная налоговая служба</t>
  </si>
  <si>
    <t>182 1 01 02 010 01 1000 110</t>
  </si>
  <si>
    <t>182 1 01 02 030 01 1000 110</t>
  </si>
  <si>
    <t>182 1 01 02 040 01 1000 110</t>
  </si>
  <si>
    <t>182 1 05 03 010 01 1000 110</t>
  </si>
  <si>
    <t xml:space="preserve"> Министерство внутренних дел Российской Федерации</t>
  </si>
  <si>
    <t>Федеральная служба государственной регистрации, кадастра и картографии</t>
  </si>
  <si>
    <t>902 2 02 03 024 05 0000 151</t>
  </si>
  <si>
    <t>905 2 02 01 001 05 0000 151</t>
  </si>
  <si>
    <t>905 2 02 02 999 05 0000 151</t>
  </si>
  <si>
    <t>917 1 13 01 995 05 0000 130</t>
  </si>
  <si>
    <t>919 2 02 03 024 05 0000 151</t>
  </si>
  <si>
    <t>921 1 08 07 150 01 1000 110</t>
  </si>
  <si>
    <t>921 1 11 05 013 10 0021 120</t>
  </si>
  <si>
    <t>921 1 11 05 013 10 0023 120</t>
  </si>
  <si>
    <t>921 1 11 05 013 10 0024 120</t>
  </si>
  <si>
    <t>921 1 11 05 013 10 0025 120</t>
  </si>
  <si>
    <t>921 1 14 06 013 10 0000 430</t>
  </si>
  <si>
    <t>921 1 17 05 050 05 0000 180</t>
  </si>
  <si>
    <t>921 2 02 03 024 05 0000 151</t>
  </si>
  <si>
    <t>923 2 02 03 024 05 0000 151</t>
  </si>
  <si>
    <t>923 2 02 03 119 05 0000 151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</si>
  <si>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</si>
  <si>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</si>
  <si>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</si>
  <si>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</si>
  <si>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</si>
  <si>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</si>
  <si>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</si>
  <si>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</si>
  <si>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</si>
  <si>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</si>
  <si>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</si>
  <si>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</si>
  <si>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</si>
  <si>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</si>
  <si>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</si>
  <si>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</si>
  <si>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</si>
  <si>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</si>
  <si>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</si>
  <si>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</si>
  <si>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</si>
  <si>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</si>
  <si>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Нецелевые</t>
  </si>
  <si>
    <t>Итого прогноз кассовых поступлений по средствам, санкционируемым финансовым управлением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</si>
  <si>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</si>
  <si>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1.2. Прогноз поступления источников финансирования дефицита бюджета</t>
  </si>
  <si>
    <t>Итого прогноз поступления источников финансирования дефицита бюджета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</si>
  <si>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</si>
  <si>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</si>
  <si>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</si>
  <si>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2.1. Прогноз кассовых выплат в части расходов</t>
  </si>
  <si>
    <t xml:space="preserve">Итого прогноз кассовых выплат в части расходов с лицевых счетов, открытых в финансовом управлении 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</si>
  <si>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</si>
  <si>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</si>
  <si>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2.2.Прогноз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</si>
  <si>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</si>
  <si>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</si>
  <si>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</si>
  <si>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</si>
  <si>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</si>
  <si>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 xml:space="preserve">по средствам, санкционируемым финансовым управлением </t>
  </si>
  <si>
    <t>по средствам, санкционируемым управлением Федерального казначейства по Краснодарскому краю</t>
  </si>
  <si>
    <t>Предельный объем денежных средств, используемых на осуществление операций по управлению остатками средств на едином счёте бюджета</t>
  </si>
  <si>
    <t>из них за счёт:</t>
  </si>
  <si>
    <t>(подпись)</t>
  </si>
  <si>
    <t>(расшифровка росписи)</t>
  </si>
  <si>
    <t>100 1 03 02 230 01 0000 110</t>
  </si>
  <si>
    <t>100 1 03 02 240 01 0000 110</t>
  </si>
  <si>
    <t>100 1 03 02 250 01 0000 110</t>
  </si>
  <si>
    <t>182 1 16 43 000 01 0000 140</t>
  </si>
  <si>
    <t>182 1 16 90 050 05 0000 140</t>
  </si>
  <si>
    <t>188 1 16 08 010 01 0000 140</t>
  </si>
  <si>
    <t>188 1 16 21 050 05 0000 140</t>
  </si>
  <si>
    <t>188 1 16 30 014 01 0000 140</t>
  </si>
  <si>
    <t>188 1 16 30 030 01 0000 140</t>
  </si>
  <si>
    <t>188 1 16 43 000 01 0000 140</t>
  </si>
  <si>
    <t>188 1 16 90 050 05 0000 140</t>
  </si>
  <si>
    <t>321 1 16 25 060 01 0000 140</t>
  </si>
  <si>
    <t>Федеральная служба по экологическому надзору</t>
  </si>
  <si>
    <t>498 1 16 45 000 01 0000 140</t>
  </si>
  <si>
    <t>Министерство  экономически  Краснодарского края</t>
  </si>
  <si>
    <t>816 1 16 33 050 05 0000 140</t>
  </si>
  <si>
    <t>Министрество сельского хозяйства и перерабатывающей промышленности Краснодарского края</t>
  </si>
  <si>
    <t>819 1 16 90 050 05 0000 140</t>
  </si>
  <si>
    <t>Министерство социального развития и семейной политики Краснодарского края</t>
  </si>
  <si>
    <t>830 1 16 90 050 05 0000 140</t>
  </si>
  <si>
    <t>Государственное управление ветеринарии Краснодарского</t>
  </si>
  <si>
    <t>833 1 16 90 050 05 0000 140</t>
  </si>
  <si>
    <t>Государственная жилищная инспекция Краснодарского края</t>
  </si>
  <si>
    <t>840 1 16 90 050 05 0000 140</t>
  </si>
  <si>
    <t>Министерство природных ресурсов и лесного хозяйства Краснодарского края</t>
  </si>
  <si>
    <t>854 1 16 25 050 01 0000 140</t>
  </si>
  <si>
    <t>902 1 16 90 050 05 0000 140</t>
  </si>
  <si>
    <t>привлечения средств бюджетных и автономных учреждений</t>
  </si>
  <si>
    <t>возврат средств бюджетных и автономных учреждений</t>
  </si>
  <si>
    <t>Справочно:</t>
  </si>
  <si>
    <t>Привлечение бюджетного кредита на пополнение остатков средств на едином счете бюджета (временный кассовый разрыв)</t>
  </si>
  <si>
    <t>Возврат бюджетного кредита на пополнение остатков средств на едином счете бюджета (временный кассовый разрыв)</t>
  </si>
  <si>
    <t>902 01 05 00 00 00 0000 000</t>
  </si>
  <si>
    <t>321 1 08 07 020 01 8000 110</t>
  </si>
  <si>
    <t>902 1 13 02 995 05 0000 130</t>
  </si>
  <si>
    <t>919 1 13 02 995 05 0000 130</t>
  </si>
  <si>
    <t>921 1 11 05 013 13 0000 120</t>
  </si>
  <si>
    <t>921 1 11 05 075 05 0000 120</t>
  </si>
  <si>
    <t>921 1 11 07 015 05 0000 120</t>
  </si>
  <si>
    <t>921 1 14 02 053 05 0000 410</t>
  </si>
  <si>
    <t>921 1 14 06 013 13 0000 430</t>
  </si>
  <si>
    <t>923 1 16 90 050 05 0000 140</t>
  </si>
  <si>
    <t>182 1 05 01 000 00 1000 110</t>
  </si>
  <si>
    <t>854 1 16 90 050 05 0000 140</t>
  </si>
  <si>
    <t>902 2 02 03 121 05 0000 151</t>
  </si>
  <si>
    <t>902 01 06 05 02 05 0000 640</t>
  </si>
  <si>
    <t>902 0102 0000000000 000</t>
  </si>
  <si>
    <t>902 0104 0000000000 000</t>
  </si>
  <si>
    <t>902 0501 0000000000 000</t>
  </si>
  <si>
    <t>902 0705 0000000000 000</t>
  </si>
  <si>
    <t>902 0707 0000000000 000</t>
  </si>
  <si>
    <t>902 0709 0000000000 000</t>
  </si>
  <si>
    <t>902 0804 0000000000 000</t>
  </si>
  <si>
    <t>902 0901 0000000000 000</t>
  </si>
  <si>
    <t>902 0902 0000000000 000</t>
  </si>
  <si>
    <t>Главный администратор доходов  бюджета поселения, источников финансирования дефицита бюджета, главный распорядитель средств бюджета поселения</t>
  </si>
  <si>
    <t>Целевые (федеральные, краевые)</t>
  </si>
  <si>
    <t xml:space="preserve">Раздел 1. Прогноз кассовых поступлений в  бюджет поселения </t>
  </si>
  <si>
    <t>1.1. Прогноз поступления доходов в  бюджет поселения</t>
  </si>
  <si>
    <t>182 1 06 01 030 10 1000 110</t>
  </si>
  <si>
    <t>182 1 06 06 033 10 1000 110</t>
  </si>
  <si>
    <t>182 1 06 06 043 10 1000 110</t>
  </si>
  <si>
    <t>Администрация Трудового сельского поселения Ейского района</t>
  </si>
  <si>
    <t>992 2 02 01 001 10 0000 151</t>
  </si>
  <si>
    <t>992 2 02 03 015 10 0000 151</t>
  </si>
  <si>
    <t>Всего прогноз поступления доходов в бюджет поселения</t>
  </si>
  <si>
    <t>992 2 02 02 999 10 0000 151</t>
  </si>
  <si>
    <t>992 01 03 01 00 10 0000 710</t>
  </si>
  <si>
    <t>992 01 03 01 00 10 0000 810</t>
  </si>
  <si>
    <t>992 2 02 03 024 05 0000 151</t>
  </si>
  <si>
    <t>992 2 19 05 000 10 0000 151</t>
  </si>
  <si>
    <t xml:space="preserve">Всего прогноз кассовых поступлений в бюджет поселения </t>
  </si>
  <si>
    <t>Раздел 2. Прогноз кассовых выплат из бюджета поселения</t>
  </si>
  <si>
    <t>Администрация Кухаривского сельского поселения Ейского района</t>
  </si>
  <si>
    <t>992 2 02 04 999 10 0000 151</t>
  </si>
  <si>
    <t>992 1 13 01 995 10 0000 130</t>
  </si>
  <si>
    <t>992 0102 0000000000 000</t>
  </si>
  <si>
    <t>992 0104 0000000000 000</t>
  </si>
  <si>
    <t>992 0106 0000000000 000</t>
  </si>
  <si>
    <t>992 0111 0000000000 000</t>
  </si>
  <si>
    <t>992 0113 0000000000 000</t>
  </si>
  <si>
    <t>992 0309 0000000000 000</t>
  </si>
  <si>
    <t>992 0409 0000000000 000</t>
  </si>
  <si>
    <t>992 0412 0000000000 000</t>
  </si>
  <si>
    <t>992 0503 0000000000 000</t>
  </si>
  <si>
    <t>992 0505 0000000000 000</t>
  </si>
  <si>
    <t>992 0707 0000000000 000</t>
  </si>
  <si>
    <t>992 0801 0000000000 000</t>
  </si>
  <si>
    <t>992 1001 0000000000 000</t>
  </si>
  <si>
    <t>992 1301 0000000000 000</t>
  </si>
  <si>
    <t>992 1101 0000000000 000</t>
  </si>
  <si>
    <t>101.003.033</t>
  </si>
  <si>
    <t>992 0203 0000000000 000</t>
  </si>
  <si>
    <t>101.002.002</t>
  </si>
  <si>
    <t>Всего прогноз кассовых выплат из местного бюджета</t>
  </si>
  <si>
    <t>Начальник фининсового отдела</t>
  </si>
  <si>
    <r>
      <t>"30" декабря 20</t>
    </r>
    <r>
      <rPr>
        <u val="single"/>
        <sz val="14"/>
        <rFont val="Times New Roman"/>
        <family val="1"/>
      </rPr>
      <t>16</t>
    </r>
    <r>
      <rPr>
        <sz val="14"/>
        <rFont val="Times New Roman"/>
        <family val="1"/>
      </rPr>
      <t xml:space="preserve"> г.</t>
    </r>
  </si>
  <si>
    <t>Администрация Красноармейского сельского поселения Ейского района</t>
  </si>
  <si>
    <t>Кассовый план исполнения  бюджета Красноармейского  сельского поселения Ейского района в 2016 году</t>
  </si>
  <si>
    <t>Глава Красноармейского  сельского поселения Ейского района</t>
  </si>
  <si>
    <t>____________________           А.А. Бурнаев</t>
  </si>
  <si>
    <t>С.А. Игнашова</t>
  </si>
  <si>
    <t>992 1 11 05 035 10 0000 120</t>
  </si>
  <si>
    <t>109.004.001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</si>
</sst>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3" applyAlignment="1" applyProtection="1">
      <alignment vertical="center"/>
      <protection hidden="1"/>
    </xf>
    <xf numFmtId="0" fontId="1" fillId="0" borderId="0" xfId="53" applyProtection="1">
      <alignment/>
      <protection hidden="1"/>
    </xf>
    <xf numFmtId="0" fontId="1" fillId="0" borderId="0" xfId="53">
      <alignment/>
      <protection/>
    </xf>
    <xf numFmtId="0" fontId="2" fillId="0" borderId="0" xfId="53" applyNumberFormat="1" applyFont="1" applyFill="1" applyAlignment="1" applyProtection="1">
      <alignment vertical="center"/>
      <protection hidden="1"/>
    </xf>
    <xf numFmtId="0" fontId="1" fillId="0" borderId="0" xfId="53" applyBorder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Protection="1">
      <alignment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3" applyNumberFormat="1" applyFont="1" applyFill="1" applyAlignment="1" applyProtection="1">
      <alignment horizontal="left" vertical="top" wrapText="1"/>
      <protection hidden="1"/>
    </xf>
    <xf numFmtId="0" fontId="1" fillId="0" borderId="0" xfId="53" applyBorder="1">
      <alignment/>
      <protection/>
    </xf>
    <xf numFmtId="0" fontId="8" fillId="0" borderId="0" xfId="53" applyFont="1">
      <alignment/>
      <protection/>
    </xf>
    <xf numFmtId="0" fontId="8" fillId="0" borderId="0" xfId="53" applyFont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NumberFormat="1" applyFont="1" applyFill="1" applyAlignment="1" applyProtection="1">
      <alignment horizontal="left" vertical="top" wrapText="1"/>
      <protection hidden="1"/>
    </xf>
    <xf numFmtId="18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Border="1" applyAlignment="1" applyProtection="1">
      <alignment horizontal="left" vertical="center" wrapText="1"/>
      <protection hidden="1"/>
    </xf>
    <xf numFmtId="181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0" borderId="10" xfId="53" applyNumberFormat="1" applyFont="1" applyFill="1" applyBorder="1" applyAlignment="1" applyProtection="1">
      <alignment horizontal="center" vertical="center"/>
      <protection hidden="1"/>
    </xf>
    <xf numFmtId="18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>
      <alignment/>
      <protection/>
    </xf>
    <xf numFmtId="18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horizontal="center" wrapText="1"/>
    </xf>
    <xf numFmtId="183" fontId="6" fillId="0" borderId="10" xfId="53" applyNumberFormat="1" applyFont="1" applyFill="1" applyBorder="1" applyAlignment="1" applyProtection="1">
      <alignment wrapText="1"/>
      <protection hidden="1"/>
    </xf>
    <xf numFmtId="183" fontId="6" fillId="0" borderId="10" xfId="53" applyNumberFormat="1" applyFont="1" applyFill="1" applyBorder="1" applyAlignment="1">
      <alignment horizontal="left"/>
      <protection/>
    </xf>
    <xf numFmtId="183" fontId="6" fillId="0" borderId="10" xfId="53" applyNumberFormat="1" applyFont="1" applyFill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4" fontId="8" fillId="0" borderId="0" xfId="53" applyNumberFormat="1" applyFont="1" applyAlignment="1" applyProtection="1">
      <alignment/>
      <protection hidden="1"/>
    </xf>
    <xf numFmtId="0" fontId="8" fillId="0" borderId="0" xfId="53" applyFont="1" applyAlignment="1" applyProtection="1">
      <alignment horizontal="center"/>
      <protection hidden="1"/>
    </xf>
    <xf numFmtId="182" fontId="8" fillId="0" borderId="0" xfId="53" applyNumberFormat="1" applyFont="1" applyAlignment="1" applyProtection="1">
      <alignment horizontal="center"/>
      <protection hidden="1"/>
    </xf>
    <xf numFmtId="4" fontId="8" fillId="0" borderId="0" xfId="53" applyNumberFormat="1" applyFont="1" applyAlignment="1" applyProtection="1">
      <alignment horizontal="center"/>
      <protection hidden="1"/>
    </xf>
    <xf numFmtId="0" fontId="8" fillId="0" borderId="0" xfId="53" applyFont="1" applyBorder="1" applyAlignment="1">
      <alignment wrapText="1"/>
      <protection/>
    </xf>
    <xf numFmtId="0" fontId="8" fillId="0" borderId="0" xfId="53" applyFont="1" applyBorder="1">
      <alignment/>
      <protection/>
    </xf>
    <xf numFmtId="2" fontId="8" fillId="0" borderId="0" xfId="53" applyNumberFormat="1" applyFont="1" applyBorder="1">
      <alignment/>
      <protection/>
    </xf>
    <xf numFmtId="0" fontId="8" fillId="0" borderId="11" xfId="53" applyFont="1" applyBorder="1">
      <alignment/>
      <protection/>
    </xf>
    <xf numFmtId="0" fontId="12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14" fillId="0" borderId="0" xfId="53" applyFont="1" applyBorder="1">
      <alignment/>
      <protection/>
    </xf>
    <xf numFmtId="182" fontId="8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Border="1">
      <alignment/>
      <protection/>
    </xf>
    <xf numFmtId="4" fontId="8" fillId="0" borderId="0" xfId="53" applyNumberFormat="1" applyFont="1" applyFill="1" applyAlignment="1" applyProtection="1">
      <alignment horizontal="center"/>
      <protection hidden="1"/>
    </xf>
    <xf numFmtId="182" fontId="8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8" fillId="0" borderId="0" xfId="53" applyNumberFormat="1" applyFont="1" applyFill="1" applyBorder="1" applyAlignment="1" applyProtection="1">
      <alignment horizontal="left" vertical="center" wrapText="1"/>
      <protection hidden="1"/>
    </xf>
    <xf numFmtId="182" fontId="8" fillId="0" borderId="10" xfId="53" applyNumberFormat="1" applyFont="1" applyFill="1" applyBorder="1" applyAlignment="1" applyProtection="1">
      <alignment horizontal="right" vertical="center"/>
      <protection hidden="1"/>
    </xf>
    <xf numFmtId="182" fontId="6" fillId="0" borderId="10" xfId="53" applyNumberFormat="1" applyFont="1" applyFill="1" applyBorder="1" applyAlignment="1" applyProtection="1">
      <alignment horizontal="center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Border="1" applyAlignment="1">
      <alignment horizontal="left"/>
      <protection/>
    </xf>
    <xf numFmtId="4" fontId="8" fillId="0" borderId="10" xfId="53" applyNumberFormat="1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wrapText="1"/>
      <protection hidden="1"/>
    </xf>
    <xf numFmtId="0" fontId="6" fillId="0" borderId="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183" fontId="6" fillId="0" borderId="0" xfId="53" applyNumberFormat="1" applyFont="1" applyBorder="1" applyAlignment="1">
      <alignment horizontal="left" wrapText="1"/>
      <protection/>
    </xf>
    <xf numFmtId="183" fontId="6" fillId="0" borderId="10" xfId="53" applyNumberFormat="1" applyFont="1" applyBorder="1" applyAlignment="1">
      <alignment horizontal="left" wrapText="1"/>
      <protection/>
    </xf>
    <xf numFmtId="0" fontId="6" fillId="0" borderId="0" xfId="53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3" applyNumberFormat="1" applyFont="1" applyFill="1" applyBorder="1" applyAlignment="1" applyProtection="1">
      <alignment horizontal="center" vertical="center" wrapText="1"/>
      <protection hidden="1"/>
    </xf>
    <xf numFmtId="182" fontId="11" fillId="0" borderId="0" xfId="53" applyNumberFormat="1" applyFont="1" applyBorder="1">
      <alignment/>
      <protection/>
    </xf>
    <xf numFmtId="4" fontId="11" fillId="0" borderId="0" xfId="53" applyNumberFormat="1" applyFont="1" applyBorder="1">
      <alignment/>
      <protection/>
    </xf>
    <xf numFmtId="0" fontId="8" fillId="32" borderId="10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3" applyFont="1" applyBorder="1" applyAlignment="1" applyProtection="1">
      <alignment horizontal="right" wrapText="1"/>
      <protection hidden="1"/>
    </xf>
    <xf numFmtId="0" fontId="8" fillId="0" borderId="0" xfId="53" applyFont="1" applyBorder="1" applyAlignment="1">
      <alignment horizontal="right" wrapText="1"/>
      <protection/>
    </xf>
    <xf numFmtId="0" fontId="17" fillId="0" borderId="0" xfId="53" applyFont="1" applyAlignment="1" applyProtection="1">
      <alignment horizontal="center"/>
      <protection hidden="1"/>
    </xf>
    <xf numFmtId="0" fontId="13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/>
      <protection/>
    </xf>
    <xf numFmtId="0" fontId="0" fillId="0" borderId="0" xfId="0" applyAlignment="1">
      <alignment/>
    </xf>
    <xf numFmtId="0" fontId="13" fillId="0" borderId="0" xfId="53" applyFont="1" applyBorder="1" applyAlignment="1">
      <alignment horizontal="left"/>
      <protection/>
    </xf>
    <xf numFmtId="0" fontId="6" fillId="0" borderId="10" xfId="53" applyNumberFormat="1" applyFont="1" applyFill="1" applyBorder="1" applyAlignment="1" applyProtection="1">
      <alignment horizontal="left" wrapText="1"/>
      <protection hidden="1"/>
    </xf>
    <xf numFmtId="0" fontId="0" fillId="0" borderId="10" xfId="0" applyBorder="1" applyAlignment="1">
      <alignment horizontal="left" wrapText="1"/>
    </xf>
    <xf numFmtId="183" fontId="6" fillId="0" borderId="10" xfId="53" applyNumberFormat="1" applyFont="1" applyBorder="1" applyAlignment="1">
      <alignment horizontal="left" wrapText="1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0" fontId="8" fillId="0" borderId="0" xfId="53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53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300"/>
  <sheetViews>
    <sheetView showGridLines="0" tabSelected="1" view="pageBreakPreview" zoomScale="75" zoomScaleNormal="75" zoomScaleSheetLayoutView="75" zoomScalePageLayoutView="0" workbookViewId="0" topLeftCell="A152">
      <selection activeCell="I96" sqref="I96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22.75390625" style="3" customWidth="1"/>
    <col min="5" max="5" width="20.62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3" t="s">
        <v>43</v>
      </c>
      <c r="R10" s="93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01"/>
      <c r="AM10" s="101"/>
    </row>
    <row r="11" spans="1:39" ht="15.75" customHeight="1" hidden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94" t="s">
        <v>176</v>
      </c>
      <c r="O11" s="95"/>
      <c r="P11" s="95"/>
      <c r="Q11" s="95"/>
      <c r="R11" s="95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02"/>
      <c r="AJ11" s="103"/>
      <c r="AK11" s="103"/>
      <c r="AL11" s="103"/>
      <c r="AM11" s="103"/>
    </row>
    <row r="12" spans="1:39" ht="14.2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5"/>
      <c r="O12" s="95"/>
      <c r="P12" s="95"/>
      <c r="Q12" s="95"/>
      <c r="R12" s="95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03"/>
      <c r="AJ12" s="103"/>
      <c r="AK12" s="103"/>
      <c r="AL12" s="103"/>
      <c r="AM12" s="103"/>
    </row>
    <row r="13" spans="1:39" ht="15.75" customHeight="1" hidden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95"/>
      <c r="O13" s="95"/>
      <c r="P13" s="95"/>
      <c r="Q13" s="95"/>
      <c r="R13" s="95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03"/>
      <c r="AJ13" s="103"/>
      <c r="AK13" s="103"/>
      <c r="AL13" s="103"/>
      <c r="AM13" s="103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5"/>
      <c r="O14" s="95"/>
      <c r="P14" s="95"/>
      <c r="Q14" s="95"/>
      <c r="R14" s="95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03"/>
      <c r="AJ14" s="103"/>
      <c r="AK14" s="103"/>
      <c r="AL14" s="103"/>
      <c r="AM14" s="103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95" t="s">
        <v>177</v>
      </c>
      <c r="O15" s="96"/>
      <c r="P15" s="96"/>
      <c r="Q15" s="96"/>
      <c r="R15" s="96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03"/>
      <c r="AJ15" s="104"/>
      <c r="AK15" s="104"/>
      <c r="AL15" s="104"/>
      <c r="AM15" s="104"/>
    </row>
    <row r="16" spans="1:39" ht="15.75" customHeight="1">
      <c r="A16" s="4"/>
      <c r="B16" s="4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96"/>
      <c r="O16" s="96"/>
      <c r="P16" s="96"/>
      <c r="Q16" s="96"/>
      <c r="R16" s="96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04"/>
      <c r="AJ16" s="104"/>
      <c r="AK16" s="104"/>
      <c r="AL16" s="104"/>
      <c r="AM16" s="104"/>
    </row>
    <row r="17" spans="1:39" ht="15.75" customHeight="1">
      <c r="A17" s="4"/>
      <c r="B17" s="44"/>
      <c r="C17" s="4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95" t="s">
        <v>44</v>
      </c>
      <c r="P17" s="97"/>
      <c r="Q17" s="97"/>
      <c r="R17" s="97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03"/>
      <c r="AL17" s="103"/>
      <c r="AM17" s="103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8" t="s">
        <v>173</v>
      </c>
      <c r="O18" s="99"/>
      <c r="P18" s="99"/>
      <c r="Q18" s="99"/>
      <c r="R18" s="99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05"/>
      <c r="AJ18" s="106"/>
      <c r="AK18" s="106"/>
      <c r="AL18" s="106"/>
      <c r="AM18" s="106"/>
    </row>
    <row r="19" spans="1:39" ht="15.75" customHeight="1">
      <c r="A19" s="4"/>
      <c r="B19" s="4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9"/>
      <c r="O19" s="99"/>
      <c r="P19" s="99"/>
      <c r="Q19" s="99"/>
      <c r="R19" s="99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06"/>
      <c r="AJ19" s="106"/>
      <c r="AK19" s="106"/>
      <c r="AL19" s="106"/>
      <c r="AM19" s="106"/>
    </row>
    <row r="20" spans="1:39" ht="0.75" customHeight="1">
      <c r="A20" s="2"/>
      <c r="B20" s="45"/>
      <c r="C20" s="45"/>
      <c r="D20" s="45"/>
      <c r="E20" s="45"/>
      <c r="F20" s="45"/>
      <c r="G20" s="45"/>
      <c r="H20" s="55"/>
      <c r="I20" s="45"/>
      <c r="J20" s="45"/>
      <c r="K20" s="45"/>
      <c r="L20" s="45"/>
      <c r="M20" s="45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83" t="s">
        <v>175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81" t="s">
        <v>46</v>
      </c>
      <c r="Q22" s="82"/>
      <c r="R22" s="81"/>
      <c r="S22" s="17"/>
      <c r="T22" s="17" t="s">
        <v>45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7"/>
      <c r="AL22" s="108"/>
      <c r="AM22" s="107"/>
    </row>
    <row r="23" spans="1:20" ht="18.75">
      <c r="A23" s="5"/>
      <c r="B23" s="79" t="s">
        <v>132</v>
      </c>
      <c r="C23" s="79" t="s">
        <v>47</v>
      </c>
      <c r="D23" s="79" t="s">
        <v>48</v>
      </c>
      <c r="E23" s="79" t="s">
        <v>49</v>
      </c>
      <c r="F23" s="79" t="s">
        <v>50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68"/>
      <c r="S23" s="19"/>
      <c r="T23" s="19"/>
    </row>
    <row r="24" spans="1:120" ht="78.75" customHeight="1">
      <c r="A24" s="5"/>
      <c r="B24" s="80"/>
      <c r="C24" s="80"/>
      <c r="D24" s="80"/>
      <c r="E24" s="80"/>
      <c r="F24" s="20" t="s">
        <v>31</v>
      </c>
      <c r="G24" s="20" t="s">
        <v>32</v>
      </c>
      <c r="H24" s="20" t="s">
        <v>33</v>
      </c>
      <c r="I24" s="20" t="s">
        <v>34</v>
      </c>
      <c r="J24" s="20" t="s">
        <v>35</v>
      </c>
      <c r="K24" s="20" t="s">
        <v>36</v>
      </c>
      <c r="L24" s="20" t="s">
        <v>37</v>
      </c>
      <c r="M24" s="20" t="s">
        <v>38</v>
      </c>
      <c r="N24" s="20" t="s">
        <v>39</v>
      </c>
      <c r="O24" s="20" t="s">
        <v>40</v>
      </c>
      <c r="P24" s="20" t="s">
        <v>41</v>
      </c>
      <c r="Q24" s="20" t="s">
        <v>42</v>
      </c>
      <c r="R24" s="68"/>
      <c r="S24" s="19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1" t="s">
        <v>51</v>
      </c>
      <c r="C25" s="22" t="s">
        <v>52</v>
      </c>
      <c r="D25" s="22" t="s">
        <v>52</v>
      </c>
      <c r="E25" s="64">
        <v>779288.37</v>
      </c>
      <c r="F25" s="22" t="s">
        <v>52</v>
      </c>
      <c r="G25" s="22" t="s">
        <v>52</v>
      </c>
      <c r="H25" s="22" t="s">
        <v>52</v>
      </c>
      <c r="I25" s="22" t="s">
        <v>52</v>
      </c>
      <c r="J25" s="22" t="s">
        <v>52</v>
      </c>
      <c r="K25" s="22" t="s">
        <v>52</v>
      </c>
      <c r="L25" s="22" t="s">
        <v>52</v>
      </c>
      <c r="M25" s="22" t="s">
        <v>52</v>
      </c>
      <c r="N25" s="22" t="s">
        <v>52</v>
      </c>
      <c r="O25" s="22" t="s">
        <v>52</v>
      </c>
      <c r="P25" s="22" t="s">
        <v>52</v>
      </c>
      <c r="Q25" s="22" t="s">
        <v>52</v>
      </c>
      <c r="R25" s="23"/>
      <c r="S25" s="23"/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18.75">
      <c r="A26" s="5"/>
      <c r="B26" s="21" t="s">
        <v>133</v>
      </c>
      <c r="C26" s="22" t="s">
        <v>52</v>
      </c>
      <c r="D26" s="22" t="s">
        <v>52</v>
      </c>
      <c r="E26" s="65">
        <v>0</v>
      </c>
      <c r="F26" s="22" t="s">
        <v>52</v>
      </c>
      <c r="G26" s="22" t="s">
        <v>52</v>
      </c>
      <c r="H26" s="22" t="s">
        <v>52</v>
      </c>
      <c r="I26" s="22" t="s">
        <v>52</v>
      </c>
      <c r="J26" s="22" t="s">
        <v>52</v>
      </c>
      <c r="K26" s="22" t="s">
        <v>52</v>
      </c>
      <c r="L26" s="22" t="s">
        <v>52</v>
      </c>
      <c r="M26" s="22" t="s">
        <v>52</v>
      </c>
      <c r="N26" s="22" t="s">
        <v>52</v>
      </c>
      <c r="O26" s="22" t="s">
        <v>52</v>
      </c>
      <c r="P26" s="22" t="s">
        <v>52</v>
      </c>
      <c r="Q26" s="22" t="s">
        <v>52</v>
      </c>
      <c r="R26" s="23"/>
      <c r="S26" s="23"/>
      <c r="T26" s="2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6.5" customHeight="1">
      <c r="A27" s="5"/>
      <c r="B27" s="21" t="s">
        <v>53</v>
      </c>
      <c r="C27" s="22" t="s">
        <v>52</v>
      </c>
      <c r="D27" s="22" t="s">
        <v>52</v>
      </c>
      <c r="E27" s="65">
        <v>779288.37</v>
      </c>
      <c r="F27" s="22" t="s">
        <v>52</v>
      </c>
      <c r="G27" s="22" t="s">
        <v>52</v>
      </c>
      <c r="H27" s="22" t="s">
        <v>52</v>
      </c>
      <c r="I27" s="22" t="s">
        <v>52</v>
      </c>
      <c r="J27" s="22" t="s">
        <v>52</v>
      </c>
      <c r="K27" s="22" t="s">
        <v>52</v>
      </c>
      <c r="L27" s="22" t="s">
        <v>52</v>
      </c>
      <c r="M27" s="22" t="s">
        <v>52</v>
      </c>
      <c r="N27" s="22" t="s">
        <v>52</v>
      </c>
      <c r="O27" s="22" t="s">
        <v>52</v>
      </c>
      <c r="P27" s="22" t="s">
        <v>52</v>
      </c>
      <c r="Q27" s="22" t="s">
        <v>52</v>
      </c>
      <c r="R27" s="23"/>
      <c r="S27" s="23"/>
      <c r="T27" s="2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3" customHeight="1" hidden="1">
      <c r="A28" s="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68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>
      <c r="A29" s="5"/>
      <c r="B29" s="91" t="s">
        <v>134</v>
      </c>
      <c r="C29" s="91"/>
      <c r="D29" s="9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71"/>
      <c r="S29" s="71"/>
      <c r="T29" s="71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20.25" customHeight="1">
      <c r="A30" s="5"/>
      <c r="B30" s="92" t="s">
        <v>135</v>
      </c>
      <c r="C30" s="92"/>
      <c r="D30" s="9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4"/>
      <c r="S30" s="24"/>
      <c r="T30" s="2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21" customHeight="1">
      <c r="A31" s="5"/>
      <c r="B31" s="21" t="s">
        <v>8</v>
      </c>
      <c r="C31" s="18" t="s">
        <v>77</v>
      </c>
      <c r="D31" s="25" t="s">
        <v>0</v>
      </c>
      <c r="E31" s="58">
        <f>F31+G31+H31+I31+J31+K31+L31+M31+N31+O31+P31+Q31</f>
        <v>560000</v>
      </c>
      <c r="F31" s="56">
        <v>30000</v>
      </c>
      <c r="G31" s="56">
        <v>30000</v>
      </c>
      <c r="H31" s="56">
        <v>30000</v>
      </c>
      <c r="I31" s="56">
        <v>30000</v>
      </c>
      <c r="J31" s="56">
        <v>30000</v>
      </c>
      <c r="K31" s="56">
        <v>30000</v>
      </c>
      <c r="L31" s="56">
        <v>30000</v>
      </c>
      <c r="M31" s="56">
        <v>30000</v>
      </c>
      <c r="N31" s="56">
        <v>30000</v>
      </c>
      <c r="O31" s="56">
        <v>30000</v>
      </c>
      <c r="P31" s="56">
        <v>30000</v>
      </c>
      <c r="Q31" s="56">
        <v>230000</v>
      </c>
      <c r="R31" s="24"/>
      <c r="S31" s="24"/>
      <c r="T31" s="2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8.75">
      <c r="A32" s="5"/>
      <c r="B32" s="21" t="s">
        <v>8</v>
      </c>
      <c r="C32" s="18" t="s">
        <v>78</v>
      </c>
      <c r="D32" s="25" t="s">
        <v>0</v>
      </c>
      <c r="E32" s="58">
        <f aca="true" t="shared" si="0" ref="E32:E85">F32+G32+H32+I32+J32+K32+L32+M32+N32+O32+P32+Q32</f>
        <v>12000</v>
      </c>
      <c r="F32" s="56">
        <v>1000</v>
      </c>
      <c r="G32" s="56">
        <v>1000</v>
      </c>
      <c r="H32" s="56">
        <v>1000</v>
      </c>
      <c r="I32" s="56">
        <v>1000</v>
      </c>
      <c r="J32" s="56">
        <v>1000</v>
      </c>
      <c r="K32" s="56">
        <v>1000</v>
      </c>
      <c r="L32" s="56">
        <v>1000</v>
      </c>
      <c r="M32" s="56">
        <v>1000</v>
      </c>
      <c r="N32" s="56">
        <v>1000</v>
      </c>
      <c r="O32" s="56">
        <v>1000</v>
      </c>
      <c r="P32" s="56">
        <v>1000</v>
      </c>
      <c r="Q32" s="56">
        <v>1000</v>
      </c>
      <c r="R32" s="24"/>
      <c r="S32" s="24"/>
      <c r="T32" s="2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23.25" customHeight="1">
      <c r="A33" s="5"/>
      <c r="B33" s="21" t="s">
        <v>8</v>
      </c>
      <c r="C33" s="18" t="s">
        <v>79</v>
      </c>
      <c r="D33" s="25" t="s">
        <v>0</v>
      </c>
      <c r="E33" s="58">
        <f t="shared" si="0"/>
        <v>1153400</v>
      </c>
      <c r="F33" s="56">
        <v>94000</v>
      </c>
      <c r="G33" s="56">
        <v>94000</v>
      </c>
      <c r="H33" s="56">
        <v>94000</v>
      </c>
      <c r="I33" s="56">
        <v>94000</v>
      </c>
      <c r="J33" s="56">
        <v>94000</v>
      </c>
      <c r="K33" s="56">
        <v>94000</v>
      </c>
      <c r="L33" s="56">
        <v>92500</v>
      </c>
      <c r="M33" s="56">
        <v>92500</v>
      </c>
      <c r="N33" s="56">
        <v>94000</v>
      </c>
      <c r="O33" s="56">
        <v>94000</v>
      </c>
      <c r="P33" s="56">
        <v>99600</v>
      </c>
      <c r="Q33" s="56">
        <v>116800</v>
      </c>
      <c r="R33" s="24"/>
      <c r="S33" s="24"/>
      <c r="T33" s="24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6.5" customHeight="1">
      <c r="A34" s="5"/>
      <c r="B34" s="21" t="s">
        <v>9</v>
      </c>
      <c r="C34" s="18" t="s">
        <v>10</v>
      </c>
      <c r="D34" s="25" t="s">
        <v>0</v>
      </c>
      <c r="E34" s="58">
        <f t="shared" si="0"/>
        <v>1995000</v>
      </c>
      <c r="F34" s="56">
        <v>108500</v>
      </c>
      <c r="G34" s="56">
        <v>108500</v>
      </c>
      <c r="H34" s="56">
        <v>78500</v>
      </c>
      <c r="I34" s="56">
        <v>110000</v>
      </c>
      <c r="J34" s="56">
        <v>120000</v>
      </c>
      <c r="K34" s="56">
        <v>150000</v>
      </c>
      <c r="L34" s="56">
        <v>170000</v>
      </c>
      <c r="M34" s="56">
        <v>250000</v>
      </c>
      <c r="N34" s="56">
        <v>350000</v>
      </c>
      <c r="O34" s="56">
        <v>294500</v>
      </c>
      <c r="P34" s="56">
        <v>120000</v>
      </c>
      <c r="Q34" s="56">
        <v>135000</v>
      </c>
      <c r="R34" s="24"/>
      <c r="S34" s="24"/>
      <c r="T34" s="2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8.75" hidden="1">
      <c r="A35" s="5"/>
      <c r="B35" s="21"/>
      <c r="C35" s="18"/>
      <c r="D35" s="25"/>
      <c r="E35" s="58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24"/>
      <c r="S35" s="24"/>
      <c r="T35" s="2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8.75">
      <c r="A36" s="5"/>
      <c r="B36" s="21" t="s">
        <v>9</v>
      </c>
      <c r="C36" s="18" t="s">
        <v>11</v>
      </c>
      <c r="D36" s="25" t="s">
        <v>0</v>
      </c>
      <c r="E36" s="58">
        <f t="shared" si="0"/>
        <v>5000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5000</v>
      </c>
      <c r="R36" s="24"/>
      <c r="S36" s="24"/>
      <c r="T36" s="2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 hidden="1">
      <c r="A37" s="5"/>
      <c r="B37" s="21" t="s">
        <v>9</v>
      </c>
      <c r="C37" s="18" t="s">
        <v>12</v>
      </c>
      <c r="D37" s="25" t="s">
        <v>0</v>
      </c>
      <c r="E37" s="58">
        <f t="shared" si="0"/>
        <v>0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24"/>
      <c r="S37" s="24"/>
      <c r="T37" s="2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 hidden="1">
      <c r="A38" s="5"/>
      <c r="B38" s="21" t="s">
        <v>9</v>
      </c>
      <c r="C38" s="18" t="s">
        <v>119</v>
      </c>
      <c r="D38" s="25" t="s">
        <v>0</v>
      </c>
      <c r="E38" s="58">
        <f t="shared" si="0"/>
        <v>0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24"/>
      <c r="S38" s="24"/>
      <c r="T38" s="2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0.75" customHeight="1">
      <c r="A39" s="5"/>
      <c r="B39" s="21"/>
      <c r="C39" s="18"/>
      <c r="D39" s="25"/>
      <c r="E39" s="5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24"/>
      <c r="S39" s="24"/>
      <c r="T39" s="2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21" t="s">
        <v>9</v>
      </c>
      <c r="C40" s="18" t="s">
        <v>13</v>
      </c>
      <c r="D40" s="25" t="s">
        <v>0</v>
      </c>
      <c r="E40" s="58">
        <f t="shared" si="0"/>
        <v>1229000</v>
      </c>
      <c r="F40" s="56">
        <v>20000</v>
      </c>
      <c r="G40" s="56">
        <v>40000</v>
      </c>
      <c r="H40" s="56">
        <v>100000</v>
      </c>
      <c r="I40" s="56">
        <v>40000</v>
      </c>
      <c r="J40" s="56">
        <v>730000</v>
      </c>
      <c r="K40" s="56">
        <v>15000</v>
      </c>
      <c r="L40" s="56">
        <v>20000</v>
      </c>
      <c r="M40" s="56">
        <v>10000</v>
      </c>
      <c r="N40" s="56">
        <v>180000</v>
      </c>
      <c r="O40" s="56">
        <v>40000</v>
      </c>
      <c r="P40" s="56">
        <v>5000</v>
      </c>
      <c r="Q40" s="56">
        <v>29000</v>
      </c>
      <c r="R40" s="24"/>
      <c r="S40" s="24"/>
      <c r="T40" s="2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21" t="s">
        <v>9</v>
      </c>
      <c r="C41" s="18" t="s">
        <v>136</v>
      </c>
      <c r="D41" s="25" t="s">
        <v>0</v>
      </c>
      <c r="E41" s="58">
        <f t="shared" si="0"/>
        <v>560000</v>
      </c>
      <c r="F41" s="56">
        <v>5000</v>
      </c>
      <c r="G41" s="56">
        <v>10000</v>
      </c>
      <c r="H41" s="56">
        <v>10000</v>
      </c>
      <c r="I41" s="56">
        <v>10000</v>
      </c>
      <c r="J41" s="56">
        <v>10500</v>
      </c>
      <c r="K41" s="56">
        <v>38000</v>
      </c>
      <c r="L41" s="56">
        <v>30000</v>
      </c>
      <c r="M41" s="56">
        <v>40000</v>
      </c>
      <c r="N41" s="56">
        <v>90500</v>
      </c>
      <c r="O41" s="56">
        <v>46000</v>
      </c>
      <c r="P41" s="56">
        <v>20000</v>
      </c>
      <c r="Q41" s="56">
        <v>250000</v>
      </c>
      <c r="R41" s="24"/>
      <c r="S41" s="24"/>
      <c r="T41" s="2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21" t="s">
        <v>9</v>
      </c>
      <c r="C42" s="18" t="s">
        <v>137</v>
      </c>
      <c r="D42" s="25" t="s">
        <v>0</v>
      </c>
      <c r="E42" s="58">
        <f t="shared" si="0"/>
        <v>1080000</v>
      </c>
      <c r="F42" s="56">
        <v>70000</v>
      </c>
      <c r="G42" s="56">
        <v>128000</v>
      </c>
      <c r="H42" s="56">
        <v>0</v>
      </c>
      <c r="I42" s="56">
        <v>153500</v>
      </c>
      <c r="J42" s="56">
        <v>110000</v>
      </c>
      <c r="K42" s="56">
        <v>50000</v>
      </c>
      <c r="L42" s="56">
        <v>10000</v>
      </c>
      <c r="M42" s="56">
        <v>18000</v>
      </c>
      <c r="N42" s="56">
        <v>150000</v>
      </c>
      <c r="O42" s="56">
        <v>550200</v>
      </c>
      <c r="P42" s="56">
        <v>82400</v>
      </c>
      <c r="Q42" s="56">
        <v>-242100</v>
      </c>
      <c r="R42" s="24"/>
      <c r="S42" s="24"/>
      <c r="T42" s="2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6.5" customHeight="1">
      <c r="A43" s="5"/>
      <c r="B43" s="21" t="s">
        <v>9</v>
      </c>
      <c r="C43" s="18" t="s">
        <v>138</v>
      </c>
      <c r="D43" s="25" t="s">
        <v>0</v>
      </c>
      <c r="E43" s="58">
        <f t="shared" si="0"/>
        <v>1020000</v>
      </c>
      <c r="F43" s="56">
        <v>10000</v>
      </c>
      <c r="G43" s="56">
        <v>10000</v>
      </c>
      <c r="H43" s="56">
        <v>8000</v>
      </c>
      <c r="I43" s="56">
        <v>10000</v>
      </c>
      <c r="J43" s="56">
        <v>30000</v>
      </c>
      <c r="K43" s="56">
        <v>30000</v>
      </c>
      <c r="L43" s="56">
        <v>80000</v>
      </c>
      <c r="M43" s="56">
        <v>80000</v>
      </c>
      <c r="N43" s="56">
        <v>423500</v>
      </c>
      <c r="O43" s="56">
        <v>238500</v>
      </c>
      <c r="P43" s="56">
        <v>140000</v>
      </c>
      <c r="Q43" s="56">
        <v>-40000</v>
      </c>
      <c r="R43" s="24"/>
      <c r="S43" s="24"/>
      <c r="T43" s="2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42.75" customHeight="1">
      <c r="A44" s="5"/>
      <c r="B44" s="21" t="s">
        <v>174</v>
      </c>
      <c r="C44" s="18" t="s">
        <v>179</v>
      </c>
      <c r="D44" s="25" t="s">
        <v>0</v>
      </c>
      <c r="E44" s="58">
        <f t="shared" si="0"/>
        <v>29900</v>
      </c>
      <c r="F44" s="56">
        <v>2500</v>
      </c>
      <c r="G44" s="56">
        <v>2500</v>
      </c>
      <c r="H44" s="56">
        <v>2500</v>
      </c>
      <c r="I44" s="56">
        <v>2500</v>
      </c>
      <c r="J44" s="56">
        <v>2500</v>
      </c>
      <c r="K44" s="56">
        <v>2500</v>
      </c>
      <c r="L44" s="56">
        <v>2500</v>
      </c>
      <c r="M44" s="56">
        <v>2500</v>
      </c>
      <c r="N44" s="56">
        <v>2500</v>
      </c>
      <c r="O44" s="56">
        <v>2500</v>
      </c>
      <c r="P44" s="56">
        <v>2500</v>
      </c>
      <c r="Q44" s="56">
        <v>2400</v>
      </c>
      <c r="R44" s="24"/>
      <c r="S44" s="24"/>
      <c r="T44" s="2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36.75" customHeight="1">
      <c r="A45" s="5"/>
      <c r="B45" s="21" t="s">
        <v>174</v>
      </c>
      <c r="C45" s="18" t="s">
        <v>152</v>
      </c>
      <c r="D45" s="25" t="s">
        <v>0</v>
      </c>
      <c r="E45" s="58">
        <f t="shared" si="0"/>
        <v>2700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2300</v>
      </c>
      <c r="P45" s="56">
        <v>0</v>
      </c>
      <c r="Q45" s="56">
        <v>400</v>
      </c>
      <c r="R45" s="24"/>
      <c r="S45" s="24"/>
      <c r="T45" s="2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37.5" customHeight="1" hidden="1">
      <c r="A46" s="5"/>
      <c r="B46" s="21"/>
      <c r="C46" s="18"/>
      <c r="D46" s="25"/>
      <c r="E46" s="58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24"/>
      <c r="S46" s="24"/>
      <c r="T46" s="2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40.5" customHeight="1">
      <c r="A47" s="5"/>
      <c r="B47" s="21" t="s">
        <v>174</v>
      </c>
      <c r="C47" s="18" t="s">
        <v>140</v>
      </c>
      <c r="D47" s="25" t="s">
        <v>0</v>
      </c>
      <c r="E47" s="58">
        <f t="shared" si="0"/>
        <v>2353500</v>
      </c>
      <c r="F47" s="56">
        <v>0</v>
      </c>
      <c r="G47" s="56"/>
      <c r="H47" s="56">
        <v>588375</v>
      </c>
      <c r="I47" s="56">
        <v>588375</v>
      </c>
      <c r="J47" s="56"/>
      <c r="K47" s="56"/>
      <c r="L47" s="56">
        <v>588375</v>
      </c>
      <c r="M47" s="56"/>
      <c r="N47" s="56"/>
      <c r="O47" s="56">
        <v>588375</v>
      </c>
      <c r="P47" s="56"/>
      <c r="Q47" s="56"/>
      <c r="R47" s="24"/>
      <c r="S47" s="24"/>
      <c r="T47" s="2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 hidden="1">
      <c r="A48" s="5"/>
      <c r="B48" s="77" t="s">
        <v>9</v>
      </c>
      <c r="C48" s="18" t="s">
        <v>80</v>
      </c>
      <c r="D48" s="25" t="s">
        <v>0</v>
      </c>
      <c r="E48" s="58">
        <f t="shared" si="0"/>
        <v>0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24"/>
      <c r="S48" s="24"/>
      <c r="T48" s="2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 hidden="1">
      <c r="A49" s="5"/>
      <c r="B49" s="77" t="s">
        <v>9</v>
      </c>
      <c r="C49" s="18" t="s">
        <v>81</v>
      </c>
      <c r="D49" s="25" t="s">
        <v>0</v>
      </c>
      <c r="E49" s="58">
        <f t="shared" si="0"/>
        <v>0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24"/>
      <c r="S49" s="24"/>
      <c r="T49" s="2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37.5" hidden="1">
      <c r="A50" s="5"/>
      <c r="B50" s="21" t="s">
        <v>14</v>
      </c>
      <c r="C50" s="18" t="s">
        <v>82</v>
      </c>
      <c r="D50" s="25" t="s">
        <v>0</v>
      </c>
      <c r="E50" s="58">
        <f t="shared" si="0"/>
        <v>0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24"/>
      <c r="S50" s="24"/>
      <c r="T50" s="2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37.5" hidden="1">
      <c r="A51" s="5"/>
      <c r="B51" s="21" t="s">
        <v>14</v>
      </c>
      <c r="C51" s="18" t="s">
        <v>83</v>
      </c>
      <c r="D51" s="25" t="s">
        <v>0</v>
      </c>
      <c r="E51" s="58">
        <f t="shared" si="0"/>
        <v>0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24"/>
      <c r="S51" s="24"/>
      <c r="T51" s="2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37.5" hidden="1">
      <c r="A52" s="5"/>
      <c r="B52" s="21" t="s">
        <v>14</v>
      </c>
      <c r="C52" s="18" t="s">
        <v>84</v>
      </c>
      <c r="D52" s="25" t="s">
        <v>0</v>
      </c>
      <c r="E52" s="58">
        <f t="shared" si="0"/>
        <v>0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24"/>
      <c r="S52" s="24"/>
      <c r="T52" s="2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7.5" hidden="1">
      <c r="A53" s="5"/>
      <c r="B53" s="21" t="s">
        <v>14</v>
      </c>
      <c r="C53" s="18" t="s">
        <v>85</v>
      </c>
      <c r="D53" s="25" t="s">
        <v>0</v>
      </c>
      <c r="E53" s="58">
        <f t="shared" si="0"/>
        <v>0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24"/>
      <c r="S53" s="24"/>
      <c r="T53" s="2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7.5" hidden="1">
      <c r="A54" s="5"/>
      <c r="B54" s="21" t="s">
        <v>14</v>
      </c>
      <c r="C54" s="18" t="s">
        <v>86</v>
      </c>
      <c r="D54" s="25" t="s">
        <v>0</v>
      </c>
      <c r="E54" s="58">
        <f t="shared" si="0"/>
        <v>0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24"/>
      <c r="S54" s="24"/>
      <c r="T54" s="2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7.5" hidden="1">
      <c r="A55" s="5"/>
      <c r="B55" s="21" t="s">
        <v>14</v>
      </c>
      <c r="C55" s="18" t="s">
        <v>87</v>
      </c>
      <c r="D55" s="25" t="s">
        <v>0</v>
      </c>
      <c r="E55" s="58">
        <f t="shared" si="0"/>
        <v>0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24"/>
      <c r="S55" s="24"/>
      <c r="T55" s="2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56.25" hidden="1">
      <c r="A56" s="5"/>
      <c r="B56" s="21" t="s">
        <v>15</v>
      </c>
      <c r="C56" s="18" t="s">
        <v>110</v>
      </c>
      <c r="D56" s="25" t="s">
        <v>0</v>
      </c>
      <c r="E56" s="58">
        <f t="shared" si="0"/>
        <v>0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24"/>
      <c r="S56" s="24"/>
      <c r="T56" s="2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56.25" hidden="1">
      <c r="A57" s="5"/>
      <c r="B57" s="21" t="s">
        <v>15</v>
      </c>
      <c r="C57" s="18" t="s">
        <v>88</v>
      </c>
      <c r="D57" s="25" t="s">
        <v>0</v>
      </c>
      <c r="E57" s="58">
        <f t="shared" si="0"/>
        <v>0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24"/>
      <c r="S57" s="24"/>
      <c r="T57" s="2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37.5" hidden="1">
      <c r="A58" s="5"/>
      <c r="B58" s="21" t="s">
        <v>89</v>
      </c>
      <c r="C58" s="18" t="s">
        <v>90</v>
      </c>
      <c r="D58" s="25" t="s">
        <v>0</v>
      </c>
      <c r="E58" s="58">
        <f t="shared" si="0"/>
        <v>0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24"/>
      <c r="S58" s="24"/>
      <c r="T58" s="2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7.5" hidden="1">
      <c r="A59" s="5"/>
      <c r="B59" s="21" t="s">
        <v>91</v>
      </c>
      <c r="C59" s="18" t="s">
        <v>92</v>
      </c>
      <c r="D59" s="25" t="s">
        <v>0</v>
      </c>
      <c r="E59" s="58">
        <f t="shared" si="0"/>
        <v>0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4"/>
      <c r="S59" s="24"/>
      <c r="T59" s="2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75" hidden="1">
      <c r="A60" s="5"/>
      <c r="B60" s="21" t="s">
        <v>93</v>
      </c>
      <c r="C60" s="18" t="s">
        <v>94</v>
      </c>
      <c r="D60" s="25" t="s">
        <v>0</v>
      </c>
      <c r="E60" s="58">
        <f t="shared" si="0"/>
        <v>0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24"/>
      <c r="S60" s="24"/>
      <c r="T60" s="24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56.25" hidden="1">
      <c r="A61" s="5"/>
      <c r="B61" s="21" t="s">
        <v>95</v>
      </c>
      <c r="C61" s="18" t="s">
        <v>96</v>
      </c>
      <c r="D61" s="25" t="s">
        <v>0</v>
      </c>
      <c r="E61" s="58">
        <f t="shared" si="0"/>
        <v>0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24"/>
      <c r="S61" s="24"/>
      <c r="T61" s="24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37.5" hidden="1">
      <c r="A62" s="5"/>
      <c r="B62" s="21" t="s">
        <v>97</v>
      </c>
      <c r="C62" s="18" t="s">
        <v>98</v>
      </c>
      <c r="D62" s="25" t="s">
        <v>0</v>
      </c>
      <c r="E62" s="58">
        <f t="shared" si="0"/>
        <v>0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24"/>
      <c r="S62" s="24"/>
      <c r="T62" s="24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37.5" hidden="1">
      <c r="A63" s="5"/>
      <c r="B63" s="21" t="s">
        <v>99</v>
      </c>
      <c r="C63" s="18" t="s">
        <v>100</v>
      </c>
      <c r="D63" s="25" t="s">
        <v>0</v>
      </c>
      <c r="E63" s="58">
        <f t="shared" si="0"/>
        <v>0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24"/>
      <c r="S63" s="24"/>
      <c r="T63" s="2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56.25" hidden="1">
      <c r="A64" s="5"/>
      <c r="B64" s="21" t="s">
        <v>101</v>
      </c>
      <c r="C64" s="18" t="s">
        <v>102</v>
      </c>
      <c r="D64" s="25" t="s">
        <v>0</v>
      </c>
      <c r="E64" s="58">
        <f t="shared" si="0"/>
        <v>0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24"/>
      <c r="S64" s="24"/>
      <c r="T64" s="24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56.25" hidden="1">
      <c r="A65" s="5"/>
      <c r="B65" s="21" t="s">
        <v>101</v>
      </c>
      <c r="C65" s="18" t="s">
        <v>120</v>
      </c>
      <c r="D65" s="25" t="s">
        <v>0</v>
      </c>
      <c r="E65" s="58">
        <f t="shared" si="0"/>
        <v>0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24"/>
      <c r="S65" s="24"/>
      <c r="T65" s="24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7.5" hidden="1">
      <c r="A66" s="5"/>
      <c r="B66" s="21" t="s">
        <v>1</v>
      </c>
      <c r="C66" s="18" t="s">
        <v>111</v>
      </c>
      <c r="D66" s="25" t="s">
        <v>0</v>
      </c>
      <c r="E66" s="58">
        <f t="shared" si="0"/>
        <v>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24"/>
      <c r="S66" s="24"/>
      <c r="T66" s="24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37.5" hidden="1">
      <c r="A67" s="5"/>
      <c r="B67" s="21" t="s">
        <v>1</v>
      </c>
      <c r="C67" s="18" t="s">
        <v>103</v>
      </c>
      <c r="D67" s="25" t="s">
        <v>0</v>
      </c>
      <c r="E67" s="58">
        <f t="shared" si="0"/>
        <v>0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24"/>
      <c r="S67" s="24"/>
      <c r="T67" s="24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7.5" hidden="1">
      <c r="A68" s="5"/>
      <c r="B68" s="21" t="s">
        <v>1</v>
      </c>
      <c r="C68" s="18" t="s">
        <v>16</v>
      </c>
      <c r="D68" s="25">
        <v>101003001</v>
      </c>
      <c r="E68" s="58">
        <f t="shared" si="0"/>
        <v>0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24"/>
      <c r="S68" s="24"/>
      <c r="T68" s="24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7.5" hidden="1">
      <c r="A69" s="5"/>
      <c r="B69" s="21" t="s">
        <v>1</v>
      </c>
      <c r="C69" s="18" t="s">
        <v>16</v>
      </c>
      <c r="D69" s="25">
        <v>101003002</v>
      </c>
      <c r="E69" s="58">
        <f t="shared" si="0"/>
        <v>0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24"/>
      <c r="S69" s="24"/>
      <c r="T69" s="24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7.5" hidden="1">
      <c r="A70" s="5"/>
      <c r="B70" s="21" t="s">
        <v>1</v>
      </c>
      <c r="C70" s="18" t="s">
        <v>16</v>
      </c>
      <c r="D70" s="25">
        <v>101003017</v>
      </c>
      <c r="E70" s="58">
        <f t="shared" si="0"/>
        <v>0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24"/>
      <c r="S70" s="24"/>
      <c r="T70" s="24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7.5" hidden="1">
      <c r="A71" s="5"/>
      <c r="B71" s="21" t="s">
        <v>1</v>
      </c>
      <c r="C71" s="18" t="s">
        <v>16</v>
      </c>
      <c r="D71" s="25">
        <v>101003031</v>
      </c>
      <c r="E71" s="58">
        <f t="shared" si="0"/>
        <v>0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24"/>
      <c r="S71" s="24"/>
      <c r="T71" s="24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7.5" hidden="1">
      <c r="A72" s="5"/>
      <c r="B72" s="21" t="s">
        <v>1</v>
      </c>
      <c r="C72" s="18" t="s">
        <v>16</v>
      </c>
      <c r="D72" s="25">
        <v>101003035</v>
      </c>
      <c r="E72" s="58">
        <f t="shared" si="0"/>
        <v>0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24"/>
      <c r="S72" s="24"/>
      <c r="T72" s="24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7.5" hidden="1">
      <c r="A73" s="5"/>
      <c r="B73" s="21" t="s">
        <v>1</v>
      </c>
      <c r="C73" s="18" t="s">
        <v>16</v>
      </c>
      <c r="D73" s="25">
        <v>101003036</v>
      </c>
      <c r="E73" s="58">
        <f t="shared" si="0"/>
        <v>0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24"/>
      <c r="S73" s="24"/>
      <c r="T73" s="2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56.25" hidden="1">
      <c r="A74" s="5"/>
      <c r="B74" s="21" t="s">
        <v>2</v>
      </c>
      <c r="C74" s="18" t="s">
        <v>17</v>
      </c>
      <c r="D74" s="25">
        <v>101001001</v>
      </c>
      <c r="E74" s="58">
        <f t="shared" si="0"/>
        <v>0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24"/>
      <c r="S74" s="24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56.25" hidden="1">
      <c r="A75" s="5"/>
      <c r="B75" s="21" t="s">
        <v>2</v>
      </c>
      <c r="C75" s="18" t="s">
        <v>18</v>
      </c>
      <c r="D75" s="25">
        <v>101002001</v>
      </c>
      <c r="E75" s="58">
        <f t="shared" si="0"/>
        <v>0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24"/>
      <c r="S75" s="24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75" hidden="1">
      <c r="A76" s="5"/>
      <c r="B76" s="21" t="s">
        <v>3</v>
      </c>
      <c r="C76" s="18" t="s">
        <v>19</v>
      </c>
      <c r="D76" s="25" t="s">
        <v>0</v>
      </c>
      <c r="E76" s="58">
        <f t="shared" si="0"/>
        <v>0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24"/>
      <c r="S76" s="24"/>
      <c r="T76" s="24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75" hidden="1">
      <c r="A77" s="5"/>
      <c r="B77" s="21" t="s">
        <v>4</v>
      </c>
      <c r="C77" s="18" t="s">
        <v>112</v>
      </c>
      <c r="D77" s="25" t="s">
        <v>0</v>
      </c>
      <c r="E77" s="58">
        <f t="shared" si="0"/>
        <v>0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24"/>
      <c r="S77" s="24"/>
      <c r="T77" s="24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75" hidden="1">
      <c r="A78" s="5"/>
      <c r="B78" s="21" t="s">
        <v>4</v>
      </c>
      <c r="C78" s="18" t="s">
        <v>20</v>
      </c>
      <c r="D78" s="25">
        <v>101003006</v>
      </c>
      <c r="E78" s="58">
        <f t="shared" si="0"/>
        <v>0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24"/>
      <c r="S78" s="24"/>
      <c r="T78" s="24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75" hidden="1">
      <c r="A79" s="5"/>
      <c r="B79" s="21" t="s">
        <v>4</v>
      </c>
      <c r="C79" s="18" t="s">
        <v>20</v>
      </c>
      <c r="D79" s="25">
        <v>101003007</v>
      </c>
      <c r="E79" s="58">
        <f t="shared" si="0"/>
        <v>0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24"/>
      <c r="S79" s="24"/>
      <c r="T79" s="24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75" hidden="1">
      <c r="A80" s="5"/>
      <c r="B80" s="21" t="s">
        <v>4</v>
      </c>
      <c r="C80" s="18" t="s">
        <v>20</v>
      </c>
      <c r="D80" s="25">
        <v>101003015</v>
      </c>
      <c r="E80" s="58">
        <f t="shared" si="0"/>
        <v>0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24"/>
      <c r="S80" s="24"/>
      <c r="T80" s="24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75" hidden="1">
      <c r="A81" s="5"/>
      <c r="B81" s="21" t="s">
        <v>5</v>
      </c>
      <c r="C81" s="18" t="s">
        <v>21</v>
      </c>
      <c r="D81" s="25" t="s">
        <v>0</v>
      </c>
      <c r="E81" s="58">
        <f t="shared" si="0"/>
        <v>0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24"/>
      <c r="S81" s="24"/>
      <c r="T81" s="24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75" hidden="1">
      <c r="A82" s="5"/>
      <c r="B82" s="21" t="s">
        <v>5</v>
      </c>
      <c r="C82" s="18" t="s">
        <v>22</v>
      </c>
      <c r="D82" s="25" t="s">
        <v>0</v>
      </c>
      <c r="E82" s="58">
        <f t="shared" si="0"/>
        <v>0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24"/>
      <c r="S82" s="24"/>
      <c r="T82" s="24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75" hidden="1">
      <c r="A83" s="5"/>
      <c r="B83" s="21" t="s">
        <v>5</v>
      </c>
      <c r="C83" s="18" t="s">
        <v>23</v>
      </c>
      <c r="D83" s="25" t="s">
        <v>0</v>
      </c>
      <c r="E83" s="58">
        <f t="shared" si="0"/>
        <v>0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24"/>
      <c r="S83" s="24"/>
      <c r="T83" s="2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75" hidden="1">
      <c r="A84" s="5"/>
      <c r="B84" s="21" t="s">
        <v>5</v>
      </c>
      <c r="C84" s="18" t="s">
        <v>24</v>
      </c>
      <c r="D84" s="25" t="s">
        <v>0</v>
      </c>
      <c r="E84" s="58">
        <f t="shared" si="0"/>
        <v>0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24"/>
      <c r="S84" s="24"/>
      <c r="T84" s="2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75" hidden="1">
      <c r="A85" s="5"/>
      <c r="B85" s="21" t="s">
        <v>5</v>
      </c>
      <c r="C85" s="18" t="s">
        <v>25</v>
      </c>
      <c r="D85" s="25" t="s">
        <v>0</v>
      </c>
      <c r="E85" s="58">
        <f t="shared" si="0"/>
        <v>0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24"/>
      <c r="S85" s="24"/>
      <c r="T85" s="2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75" hidden="1">
      <c r="A86" s="5"/>
      <c r="B86" s="21" t="s">
        <v>5</v>
      </c>
      <c r="C86" s="18" t="s">
        <v>113</v>
      </c>
      <c r="D86" s="25" t="s">
        <v>0</v>
      </c>
      <c r="E86" s="58">
        <f aca="true" t="shared" si="1" ref="E86:E98">F86+G86+H86+I86+J86+K86+L86+M86+N86+O86+P86+Q86</f>
        <v>0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24"/>
      <c r="S86" s="24"/>
      <c r="T86" s="2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75" hidden="1">
      <c r="A87" s="5"/>
      <c r="B87" s="21" t="s">
        <v>5</v>
      </c>
      <c r="C87" s="18" t="s">
        <v>114</v>
      </c>
      <c r="D87" s="25" t="s">
        <v>0</v>
      </c>
      <c r="E87" s="58">
        <f t="shared" si="1"/>
        <v>0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24"/>
      <c r="S87" s="24"/>
      <c r="T87" s="2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75" hidden="1">
      <c r="A88" s="5"/>
      <c r="B88" s="21" t="s">
        <v>5</v>
      </c>
      <c r="C88" s="18" t="s">
        <v>115</v>
      </c>
      <c r="D88" s="25" t="s">
        <v>0</v>
      </c>
      <c r="E88" s="58">
        <f t="shared" si="1"/>
        <v>0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24"/>
      <c r="S88" s="24"/>
      <c r="T88" s="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75" hidden="1">
      <c r="A89" s="5"/>
      <c r="B89" s="21" t="s">
        <v>5</v>
      </c>
      <c r="C89" s="18" t="s">
        <v>116</v>
      </c>
      <c r="D89" s="25" t="s">
        <v>0</v>
      </c>
      <c r="E89" s="58">
        <f t="shared" si="1"/>
        <v>0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24"/>
      <c r="S89" s="24"/>
      <c r="T89" s="2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75" hidden="1">
      <c r="A90" s="5"/>
      <c r="B90" s="21" t="s">
        <v>5</v>
      </c>
      <c r="C90" s="18" t="s">
        <v>26</v>
      </c>
      <c r="D90" s="25" t="s">
        <v>0</v>
      </c>
      <c r="E90" s="58">
        <f t="shared" si="1"/>
        <v>0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24"/>
      <c r="S90" s="24"/>
      <c r="T90" s="2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75" hidden="1">
      <c r="A91" s="5"/>
      <c r="B91" s="21" t="s">
        <v>5</v>
      </c>
      <c r="C91" s="18" t="s">
        <v>117</v>
      </c>
      <c r="D91" s="25" t="s">
        <v>0</v>
      </c>
      <c r="E91" s="58">
        <f t="shared" si="1"/>
        <v>0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24"/>
      <c r="S91" s="24"/>
      <c r="T91" s="2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75" hidden="1">
      <c r="A92" s="5"/>
      <c r="B92" s="21" t="s">
        <v>5</v>
      </c>
      <c r="C92" s="18" t="s">
        <v>27</v>
      </c>
      <c r="D92" s="25" t="s">
        <v>0</v>
      </c>
      <c r="E92" s="58">
        <f t="shared" si="1"/>
        <v>0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24"/>
      <c r="S92" s="24"/>
      <c r="T92" s="2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75" hidden="1">
      <c r="A93" s="5"/>
      <c r="B93" s="21" t="s">
        <v>5</v>
      </c>
      <c r="C93" s="18" t="s">
        <v>28</v>
      </c>
      <c r="D93" s="25">
        <v>101003027</v>
      </c>
      <c r="E93" s="58">
        <f t="shared" si="1"/>
        <v>0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24"/>
      <c r="S93" s="24"/>
      <c r="T93" s="2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75" hidden="1">
      <c r="A94" s="5"/>
      <c r="B94" s="21" t="s">
        <v>6</v>
      </c>
      <c r="C94" s="18" t="s">
        <v>118</v>
      </c>
      <c r="D94" s="25" t="s">
        <v>0</v>
      </c>
      <c r="E94" s="58">
        <f t="shared" si="1"/>
        <v>0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24"/>
      <c r="S94" s="24"/>
      <c r="T94" s="2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75" hidden="1">
      <c r="A95" s="5"/>
      <c r="B95" s="21" t="s">
        <v>6</v>
      </c>
      <c r="C95" s="18" t="s">
        <v>29</v>
      </c>
      <c r="D95" s="25">
        <v>101003009</v>
      </c>
      <c r="E95" s="58">
        <f t="shared" si="1"/>
        <v>0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24"/>
      <c r="S95" s="24"/>
      <c r="T95" s="2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2.75" customHeight="1">
      <c r="A96" s="5"/>
      <c r="B96" s="21" t="s">
        <v>174</v>
      </c>
      <c r="C96" s="18" t="s">
        <v>143</v>
      </c>
      <c r="D96" s="78">
        <v>101002002</v>
      </c>
      <c r="E96" s="58">
        <f t="shared" si="1"/>
        <v>1378100</v>
      </c>
      <c r="F96" s="56">
        <v>0</v>
      </c>
      <c r="G96" s="56">
        <v>0</v>
      </c>
      <c r="H96" s="56">
        <v>0</v>
      </c>
      <c r="I96" s="56">
        <v>0</v>
      </c>
      <c r="J96" s="56">
        <v>713500</v>
      </c>
      <c r="K96" s="56">
        <v>0</v>
      </c>
      <c r="L96" s="56">
        <v>356750</v>
      </c>
      <c r="M96" s="56"/>
      <c r="N96" s="56">
        <v>0</v>
      </c>
      <c r="O96" s="56">
        <v>307850</v>
      </c>
      <c r="P96" s="56">
        <v>0</v>
      </c>
      <c r="Q96" s="56">
        <v>0</v>
      </c>
      <c r="R96" s="24"/>
      <c r="S96" s="24"/>
      <c r="T96" s="2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36" customHeight="1">
      <c r="A97" s="5"/>
      <c r="B97" s="21" t="s">
        <v>174</v>
      </c>
      <c r="C97" s="18" t="s">
        <v>141</v>
      </c>
      <c r="D97" s="78">
        <v>102003002</v>
      </c>
      <c r="E97" s="58">
        <f t="shared" si="1"/>
        <v>190400</v>
      </c>
      <c r="F97" s="56">
        <v>0</v>
      </c>
      <c r="G97" s="56">
        <v>47600</v>
      </c>
      <c r="H97" s="56">
        <v>0</v>
      </c>
      <c r="I97" s="56">
        <v>47600</v>
      </c>
      <c r="J97" s="56">
        <v>0</v>
      </c>
      <c r="K97" s="56">
        <v>0</v>
      </c>
      <c r="L97" s="56">
        <v>47600</v>
      </c>
      <c r="M97" s="56">
        <v>0</v>
      </c>
      <c r="N97" s="56">
        <v>0</v>
      </c>
      <c r="O97" s="56">
        <v>47600</v>
      </c>
      <c r="P97" s="56">
        <v>0</v>
      </c>
      <c r="Q97" s="56">
        <v>0</v>
      </c>
      <c r="R97" s="24"/>
      <c r="S97" s="24"/>
      <c r="T97" s="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39" customHeight="1">
      <c r="A98" s="5"/>
      <c r="B98" s="21" t="s">
        <v>174</v>
      </c>
      <c r="C98" s="18" t="s">
        <v>146</v>
      </c>
      <c r="D98" s="78">
        <v>101003033</v>
      </c>
      <c r="E98" s="58">
        <f t="shared" si="1"/>
        <v>3800</v>
      </c>
      <c r="F98" s="56">
        <v>0</v>
      </c>
      <c r="G98" s="56">
        <v>3800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24"/>
      <c r="S98" s="24"/>
      <c r="T98" s="2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39" customHeight="1">
      <c r="A99" s="5"/>
      <c r="B99" s="21" t="s">
        <v>174</v>
      </c>
      <c r="C99" s="18" t="s">
        <v>151</v>
      </c>
      <c r="D99" s="78">
        <v>101004001</v>
      </c>
      <c r="E99" s="58">
        <f>F99+G99+H99+I99+J99+K99+L99+M99+N99+O99+P99+Q99</f>
        <v>181614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181614</v>
      </c>
      <c r="N99" s="56">
        <v>0</v>
      </c>
      <c r="O99" s="56">
        <v>0</v>
      </c>
      <c r="P99" s="56">
        <v>0</v>
      </c>
      <c r="Q99" s="56">
        <v>0</v>
      </c>
      <c r="R99" s="24"/>
      <c r="S99" s="24"/>
      <c r="T99" s="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0" customHeight="1" hidden="1">
      <c r="A100" s="5"/>
      <c r="B100" s="21"/>
      <c r="C100" s="18"/>
      <c r="D100" s="25"/>
      <c r="E100" s="58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24"/>
      <c r="S100" s="24"/>
      <c r="T100" s="2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39" customHeight="1" hidden="1">
      <c r="A101" s="5"/>
      <c r="B101" s="21"/>
      <c r="C101" s="18"/>
      <c r="D101" s="25"/>
      <c r="E101" s="58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24"/>
      <c r="S101" s="24"/>
      <c r="T101" s="2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39" customHeight="1" hidden="1">
      <c r="A102" s="5"/>
      <c r="B102" s="21"/>
      <c r="C102" s="18"/>
      <c r="D102" s="25"/>
      <c r="E102" s="58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24"/>
      <c r="S102" s="24"/>
      <c r="T102" s="2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34.5" customHeight="1">
      <c r="A103" s="5"/>
      <c r="B103" s="21" t="s">
        <v>174</v>
      </c>
      <c r="C103" s="18" t="s">
        <v>147</v>
      </c>
      <c r="D103" s="25" t="s">
        <v>0</v>
      </c>
      <c r="E103" s="58">
        <v>-2700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-2300</v>
      </c>
      <c r="P103" s="56">
        <v>0</v>
      </c>
      <c r="Q103" s="56">
        <v>-400</v>
      </c>
      <c r="R103" s="24"/>
      <c r="S103" s="24"/>
      <c r="T103" s="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34.5" customHeight="1" hidden="1">
      <c r="A104" s="5"/>
      <c r="B104" s="30" t="s">
        <v>54</v>
      </c>
      <c r="C104" s="31" t="s">
        <v>52</v>
      </c>
      <c r="D104" s="31" t="s">
        <v>52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4"/>
      <c r="S104" s="57"/>
      <c r="T104" s="2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24.75" customHeight="1" hidden="1">
      <c r="A105" s="5"/>
      <c r="B105" s="21" t="s">
        <v>139</v>
      </c>
      <c r="C105" s="18" t="s">
        <v>16</v>
      </c>
      <c r="D105" s="25">
        <v>102003003</v>
      </c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24"/>
      <c r="S105" s="57"/>
      <c r="T105" s="2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23.25" customHeight="1" hidden="1">
      <c r="A106" s="5"/>
      <c r="B106" s="21" t="s">
        <v>1</v>
      </c>
      <c r="C106" s="18" t="s">
        <v>121</v>
      </c>
      <c r="D106" s="25">
        <v>102003004</v>
      </c>
      <c r="E106" s="58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24"/>
      <c r="S106" s="57"/>
      <c r="T106" s="2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27.75" customHeight="1" hidden="1">
      <c r="A107" s="5"/>
      <c r="B107" s="21" t="s">
        <v>6</v>
      </c>
      <c r="C107" s="18" t="s">
        <v>30</v>
      </c>
      <c r="D107" s="25">
        <v>102003001</v>
      </c>
      <c r="E107" s="5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24"/>
      <c r="S107" s="57"/>
      <c r="T107" s="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0.75" customHeight="1" hidden="1">
      <c r="A108" s="5"/>
      <c r="B108" s="30" t="s">
        <v>55</v>
      </c>
      <c r="C108" s="31" t="s">
        <v>52</v>
      </c>
      <c r="D108" s="31" t="s">
        <v>52</v>
      </c>
      <c r="E108" s="29">
        <f aca="true" t="shared" si="2" ref="E108:Q108">SUM(E105:E107)</f>
        <v>0</v>
      </c>
      <c r="F108" s="29">
        <f t="shared" si="2"/>
        <v>0</v>
      </c>
      <c r="G108" s="29">
        <f t="shared" si="2"/>
        <v>0</v>
      </c>
      <c r="H108" s="29">
        <f t="shared" si="2"/>
        <v>0</v>
      </c>
      <c r="I108" s="29">
        <f t="shared" si="2"/>
        <v>0</v>
      </c>
      <c r="J108" s="29">
        <f t="shared" si="2"/>
        <v>0</v>
      </c>
      <c r="K108" s="29">
        <f t="shared" si="2"/>
        <v>0</v>
      </c>
      <c r="L108" s="29">
        <f t="shared" si="2"/>
        <v>0</v>
      </c>
      <c r="M108" s="29">
        <f t="shared" si="2"/>
        <v>0</v>
      </c>
      <c r="N108" s="29">
        <f t="shared" si="2"/>
        <v>0</v>
      </c>
      <c r="O108" s="29">
        <f t="shared" si="2"/>
        <v>0</v>
      </c>
      <c r="P108" s="29">
        <f t="shared" si="2"/>
        <v>0</v>
      </c>
      <c r="Q108" s="29">
        <f t="shared" si="2"/>
        <v>0</v>
      </c>
      <c r="R108" s="24"/>
      <c r="S108" s="57"/>
      <c r="T108" s="2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37.5">
      <c r="A109" s="5"/>
      <c r="B109" s="32" t="s">
        <v>142</v>
      </c>
      <c r="C109" s="31" t="s">
        <v>52</v>
      </c>
      <c r="D109" s="31" t="s">
        <v>52</v>
      </c>
      <c r="E109" s="29">
        <f>E31+E32+E33+E34+E35+E36+E39+E40+E41+E42+E43+E44+E45+E47+E100+E101+E102+E103+E46+E96+E97+E98+E108+E108+E99</f>
        <v>11751714</v>
      </c>
      <c r="F109" s="29">
        <f aca="true" t="shared" si="3" ref="F109:Q109">F31+F32+F33+F34+F35+F36+F40+F41+F42+F43+F44+F45+F47+F96+F97+F98+F103</f>
        <v>341000</v>
      </c>
      <c r="G109" s="29">
        <f t="shared" si="3"/>
        <v>475400</v>
      </c>
      <c r="H109" s="29">
        <f t="shared" si="3"/>
        <v>912375</v>
      </c>
      <c r="I109" s="29">
        <f t="shared" si="3"/>
        <v>1086975</v>
      </c>
      <c r="J109" s="29">
        <f t="shared" si="3"/>
        <v>1841500</v>
      </c>
      <c r="K109" s="29">
        <f t="shared" si="3"/>
        <v>410500</v>
      </c>
      <c r="L109" s="29">
        <f t="shared" si="3"/>
        <v>1428725</v>
      </c>
      <c r="M109" s="29">
        <f t="shared" si="3"/>
        <v>524000</v>
      </c>
      <c r="N109" s="29">
        <f t="shared" si="3"/>
        <v>1321500</v>
      </c>
      <c r="O109" s="29">
        <f t="shared" si="3"/>
        <v>2240525</v>
      </c>
      <c r="P109" s="29">
        <f t="shared" si="3"/>
        <v>500500</v>
      </c>
      <c r="Q109" s="29">
        <f t="shared" si="3"/>
        <v>487100</v>
      </c>
      <c r="R109" s="24"/>
      <c r="S109" s="57"/>
      <c r="T109" s="2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8.75">
      <c r="A110" s="5"/>
      <c r="B110" s="22"/>
      <c r="C110" s="18"/>
      <c r="D110" s="25"/>
      <c r="E110" s="2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4"/>
      <c r="S110" s="24"/>
      <c r="T110" s="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8.75">
      <c r="A111" s="5"/>
      <c r="B111" s="33" t="s">
        <v>56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61"/>
      <c r="S111" s="61"/>
      <c r="T111" s="6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4.25" customHeight="1">
      <c r="A112" s="5"/>
      <c r="B112" s="21" t="s">
        <v>174</v>
      </c>
      <c r="C112" s="18" t="s">
        <v>144</v>
      </c>
      <c r="D112" s="25" t="s">
        <v>0</v>
      </c>
      <c r="E112" s="62">
        <v>1300000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62">
        <v>0</v>
      </c>
      <c r="M112" s="27">
        <v>0</v>
      </c>
      <c r="N112" s="27">
        <v>0</v>
      </c>
      <c r="O112" s="27">
        <v>1000000</v>
      </c>
      <c r="P112" s="27">
        <v>0</v>
      </c>
      <c r="Q112" s="27">
        <v>300000</v>
      </c>
      <c r="R112" s="61"/>
      <c r="S112" s="61"/>
      <c r="T112" s="6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43.5" customHeight="1">
      <c r="A113" s="5"/>
      <c r="B113" s="21" t="s">
        <v>174</v>
      </c>
      <c r="C113" s="18" t="s">
        <v>145</v>
      </c>
      <c r="D113" s="25" t="s">
        <v>0</v>
      </c>
      <c r="E113" s="62">
        <v>-264000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-264000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4"/>
      <c r="S113" s="24"/>
      <c r="T113" s="2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37.5" hidden="1">
      <c r="A114" s="5"/>
      <c r="B114" s="21" t="s">
        <v>1</v>
      </c>
      <c r="C114" s="63" t="s">
        <v>122</v>
      </c>
      <c r="D114" s="25" t="s">
        <v>0</v>
      </c>
      <c r="E114" s="62">
        <f>SUM(F114:Q114)</f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4"/>
      <c r="S114" s="24"/>
      <c r="T114" s="2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56.25">
      <c r="A115" s="5"/>
      <c r="B115" s="32" t="s">
        <v>57</v>
      </c>
      <c r="C115" s="31" t="s">
        <v>52</v>
      </c>
      <c r="D115" s="31" t="s">
        <v>52</v>
      </c>
      <c r="E115" s="28">
        <f>SUM(E112:E114)</f>
        <v>1036000</v>
      </c>
      <c r="F115" s="28">
        <f aca="true" t="shared" si="4" ref="F115:Q115">SUM(F112:F114)</f>
        <v>0</v>
      </c>
      <c r="G115" s="28">
        <f t="shared" si="4"/>
        <v>0</v>
      </c>
      <c r="H115" s="28">
        <f t="shared" si="4"/>
        <v>0</v>
      </c>
      <c r="I115" s="28">
        <f t="shared" si="4"/>
        <v>0</v>
      </c>
      <c r="J115" s="28">
        <f t="shared" si="4"/>
        <v>0</v>
      </c>
      <c r="K115" s="28">
        <f t="shared" si="4"/>
        <v>-264000</v>
      </c>
      <c r="L115" s="28">
        <f t="shared" si="4"/>
        <v>0</v>
      </c>
      <c r="M115" s="28">
        <f t="shared" si="4"/>
        <v>0</v>
      </c>
      <c r="N115" s="28">
        <f t="shared" si="4"/>
        <v>0</v>
      </c>
      <c r="O115" s="28">
        <f t="shared" si="4"/>
        <v>1000000</v>
      </c>
      <c r="P115" s="28">
        <f t="shared" si="4"/>
        <v>0</v>
      </c>
      <c r="Q115" s="28">
        <f t="shared" si="4"/>
        <v>300000</v>
      </c>
      <c r="R115" s="24"/>
      <c r="S115" s="24"/>
      <c r="T115" s="2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40.5" customHeight="1">
      <c r="A116" s="5"/>
      <c r="B116" s="32" t="s">
        <v>148</v>
      </c>
      <c r="C116" s="31" t="s">
        <v>52</v>
      </c>
      <c r="D116" s="31" t="s">
        <v>52</v>
      </c>
      <c r="E116" s="28">
        <f aca="true" t="shared" si="5" ref="E116:Q116">E109+E115</f>
        <v>12787714</v>
      </c>
      <c r="F116" s="28">
        <f t="shared" si="5"/>
        <v>341000</v>
      </c>
      <c r="G116" s="28">
        <f t="shared" si="5"/>
        <v>475400</v>
      </c>
      <c r="H116" s="28">
        <f t="shared" si="5"/>
        <v>912375</v>
      </c>
      <c r="I116" s="28">
        <f t="shared" si="5"/>
        <v>1086975</v>
      </c>
      <c r="J116" s="28">
        <f t="shared" si="5"/>
        <v>1841500</v>
      </c>
      <c r="K116" s="28">
        <f t="shared" si="5"/>
        <v>146500</v>
      </c>
      <c r="L116" s="28">
        <f t="shared" si="5"/>
        <v>1428725</v>
      </c>
      <c r="M116" s="28">
        <f t="shared" si="5"/>
        <v>524000</v>
      </c>
      <c r="N116" s="28">
        <f t="shared" si="5"/>
        <v>1321500</v>
      </c>
      <c r="O116" s="28">
        <f t="shared" si="5"/>
        <v>3240525</v>
      </c>
      <c r="P116" s="28">
        <f t="shared" si="5"/>
        <v>500500</v>
      </c>
      <c r="Q116" s="28">
        <f t="shared" si="5"/>
        <v>787100</v>
      </c>
      <c r="R116" s="73"/>
      <c r="S116" s="24"/>
      <c r="T116" s="2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8.75" hidden="1">
      <c r="A117" s="5"/>
      <c r="B117" s="33" t="s">
        <v>58</v>
      </c>
      <c r="C117" s="31" t="s">
        <v>52</v>
      </c>
      <c r="D117" s="31" t="s">
        <v>52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4"/>
      <c r="S117" s="24"/>
      <c r="T117" s="2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56.25" hidden="1">
      <c r="A118" s="5"/>
      <c r="B118" s="30" t="s">
        <v>59</v>
      </c>
      <c r="C118" s="31" t="s">
        <v>52</v>
      </c>
      <c r="D118" s="31" t="s">
        <v>52</v>
      </c>
      <c r="E118" s="34">
        <f aca="true" t="shared" si="6" ref="E118:Q118">E104+E115</f>
        <v>1036000</v>
      </c>
      <c r="F118" s="34">
        <f t="shared" si="6"/>
        <v>0</v>
      </c>
      <c r="G118" s="34">
        <f t="shared" si="6"/>
        <v>0</v>
      </c>
      <c r="H118" s="34">
        <f t="shared" si="6"/>
        <v>0</v>
      </c>
      <c r="I118" s="34">
        <f t="shared" si="6"/>
        <v>0</v>
      </c>
      <c r="J118" s="34">
        <f t="shared" si="6"/>
        <v>0</v>
      </c>
      <c r="K118" s="34">
        <f t="shared" si="6"/>
        <v>-264000</v>
      </c>
      <c r="L118" s="34">
        <f t="shared" si="6"/>
        <v>0</v>
      </c>
      <c r="M118" s="34">
        <f t="shared" si="6"/>
        <v>0</v>
      </c>
      <c r="N118" s="34">
        <f t="shared" si="6"/>
        <v>0</v>
      </c>
      <c r="O118" s="34">
        <f t="shared" si="6"/>
        <v>1000000</v>
      </c>
      <c r="P118" s="34">
        <f t="shared" si="6"/>
        <v>0</v>
      </c>
      <c r="Q118" s="34">
        <f t="shared" si="6"/>
        <v>300000</v>
      </c>
      <c r="R118" s="74"/>
      <c r="S118" s="24"/>
      <c r="T118" s="2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93.75" hidden="1">
      <c r="A119" s="5"/>
      <c r="B119" s="30" t="s">
        <v>60</v>
      </c>
      <c r="C119" s="31" t="s">
        <v>52</v>
      </c>
      <c r="D119" s="31" t="s">
        <v>52</v>
      </c>
      <c r="E119" s="28">
        <f>E108</f>
        <v>0</v>
      </c>
      <c r="F119" s="28">
        <f aca="true" t="shared" si="7" ref="F119:Q119">F108</f>
        <v>0</v>
      </c>
      <c r="G119" s="28">
        <f t="shared" si="7"/>
        <v>0</v>
      </c>
      <c r="H119" s="28">
        <f t="shared" si="7"/>
        <v>0</v>
      </c>
      <c r="I119" s="28">
        <f t="shared" si="7"/>
        <v>0</v>
      </c>
      <c r="J119" s="28">
        <f t="shared" si="7"/>
        <v>0</v>
      </c>
      <c r="K119" s="28">
        <f t="shared" si="7"/>
        <v>0</v>
      </c>
      <c r="L119" s="28">
        <f t="shared" si="7"/>
        <v>0</v>
      </c>
      <c r="M119" s="28">
        <f t="shared" si="7"/>
        <v>0</v>
      </c>
      <c r="N119" s="28">
        <f t="shared" si="7"/>
        <v>0</v>
      </c>
      <c r="O119" s="28">
        <f t="shared" si="7"/>
        <v>0</v>
      </c>
      <c r="P119" s="28">
        <f t="shared" si="7"/>
        <v>0</v>
      </c>
      <c r="Q119" s="28">
        <f t="shared" si="7"/>
        <v>0</v>
      </c>
      <c r="R119" s="24"/>
      <c r="S119" s="24"/>
      <c r="T119" s="2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8.75" hidden="1">
      <c r="A120" s="5"/>
      <c r="B120" s="21"/>
      <c r="C120" s="31"/>
      <c r="D120" s="31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24"/>
      <c r="S120" s="24"/>
      <c r="T120" s="2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8.75">
      <c r="A121" s="5"/>
      <c r="B121" s="88" t="s">
        <v>149</v>
      </c>
      <c r="C121" s="88"/>
      <c r="D121" s="88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7"/>
      <c r="S121" s="67"/>
      <c r="T121" s="6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8.75">
      <c r="A122" s="5"/>
      <c r="B122" s="88" t="s">
        <v>61</v>
      </c>
      <c r="C122" s="89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7"/>
      <c r="S122" s="67"/>
      <c r="T122" s="6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21" ht="41.25" customHeight="1">
      <c r="A123" s="5"/>
      <c r="B123" s="21" t="s">
        <v>174</v>
      </c>
      <c r="C123" s="63" t="s">
        <v>153</v>
      </c>
      <c r="D123" s="25" t="s">
        <v>0</v>
      </c>
      <c r="E123" s="58">
        <f aca="true" t="shared" si="8" ref="E123:E143">F123+G123+H123+I123+J123+K123+L123+M123+N123+O123+P123+Q123</f>
        <v>600000</v>
      </c>
      <c r="F123" s="56">
        <v>50000</v>
      </c>
      <c r="G123" s="56">
        <v>50000</v>
      </c>
      <c r="H123" s="56">
        <v>50000</v>
      </c>
      <c r="I123" s="56">
        <v>50000</v>
      </c>
      <c r="J123" s="56">
        <v>50000</v>
      </c>
      <c r="K123" s="56">
        <v>50000</v>
      </c>
      <c r="L123" s="56">
        <v>50000</v>
      </c>
      <c r="M123" s="56">
        <v>50000</v>
      </c>
      <c r="N123" s="56">
        <v>50000</v>
      </c>
      <c r="O123" s="56">
        <v>50000</v>
      </c>
      <c r="P123" s="56">
        <v>50000</v>
      </c>
      <c r="Q123" s="56">
        <v>50000</v>
      </c>
      <c r="R123" s="68"/>
      <c r="S123" s="54"/>
      <c r="T123" s="54"/>
      <c r="U123" s="13"/>
    </row>
    <row r="124" spans="1:20" ht="38.25" customHeight="1" hidden="1">
      <c r="A124" s="5"/>
      <c r="B124" s="21" t="s">
        <v>150</v>
      </c>
      <c r="C124" s="18" t="s">
        <v>123</v>
      </c>
      <c r="D124" s="25" t="s">
        <v>0</v>
      </c>
      <c r="E124" s="58"/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68"/>
      <c r="S124" s="54"/>
      <c r="T124" s="35"/>
    </row>
    <row r="125" spans="1:20" ht="43.5" customHeight="1">
      <c r="A125" s="5"/>
      <c r="B125" s="21" t="s">
        <v>174</v>
      </c>
      <c r="C125" s="63" t="s">
        <v>154</v>
      </c>
      <c r="D125" s="25" t="s">
        <v>0</v>
      </c>
      <c r="E125" s="58">
        <f t="shared" si="8"/>
        <v>2411009</v>
      </c>
      <c r="F125" s="56">
        <v>180000</v>
      </c>
      <c r="G125" s="56">
        <v>190000</v>
      </c>
      <c r="H125" s="56">
        <v>190000</v>
      </c>
      <c r="I125" s="56">
        <v>190000</v>
      </c>
      <c r="J125" s="56">
        <v>230000</v>
      </c>
      <c r="K125" s="56">
        <v>190000</v>
      </c>
      <c r="L125" s="56">
        <v>280000</v>
      </c>
      <c r="M125" s="56">
        <v>230000</v>
      </c>
      <c r="N125" s="56">
        <v>220000</v>
      </c>
      <c r="O125" s="56">
        <v>119900</v>
      </c>
      <c r="P125" s="56">
        <v>197109</v>
      </c>
      <c r="Q125" s="56">
        <v>194000</v>
      </c>
      <c r="R125" s="68"/>
      <c r="S125" s="54"/>
      <c r="T125" s="35"/>
    </row>
    <row r="126" spans="1:20" ht="1.5" customHeight="1">
      <c r="A126" s="5"/>
      <c r="B126" s="21" t="s">
        <v>150</v>
      </c>
      <c r="C126" s="18" t="s">
        <v>124</v>
      </c>
      <c r="D126" s="25">
        <v>101003031</v>
      </c>
      <c r="E126" s="58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68"/>
      <c r="S126" s="54"/>
      <c r="T126" s="35"/>
    </row>
    <row r="127" spans="1:20" ht="47.25" customHeight="1">
      <c r="A127" s="5"/>
      <c r="B127" s="21" t="s">
        <v>174</v>
      </c>
      <c r="C127" s="63" t="s">
        <v>155</v>
      </c>
      <c r="D127" s="25">
        <v>0</v>
      </c>
      <c r="E127" s="58">
        <f t="shared" si="8"/>
        <v>7095</v>
      </c>
      <c r="F127" s="56">
        <v>0</v>
      </c>
      <c r="G127" s="56">
        <v>0</v>
      </c>
      <c r="H127" s="56">
        <v>5000</v>
      </c>
      <c r="I127" s="56">
        <v>0</v>
      </c>
      <c r="J127" s="56">
        <v>2095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68"/>
      <c r="S127" s="54"/>
      <c r="T127" s="35"/>
    </row>
    <row r="128" spans="1:20" ht="56.25">
      <c r="A128" s="5"/>
      <c r="B128" s="21" t="s">
        <v>174</v>
      </c>
      <c r="C128" s="63" t="s">
        <v>156</v>
      </c>
      <c r="D128" s="25" t="s">
        <v>0</v>
      </c>
      <c r="E128" s="58">
        <f t="shared" si="8"/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5000</v>
      </c>
      <c r="P128" s="56">
        <v>-5000</v>
      </c>
      <c r="Q128" s="56">
        <v>0</v>
      </c>
      <c r="R128" s="68"/>
      <c r="S128" s="54"/>
      <c r="T128" s="35"/>
    </row>
    <row r="129" spans="1:20" ht="56.25">
      <c r="A129" s="5"/>
      <c r="B129" s="21" t="s">
        <v>174</v>
      </c>
      <c r="C129" s="63" t="s">
        <v>157</v>
      </c>
      <c r="D129" s="25" t="s">
        <v>0</v>
      </c>
      <c r="E129" s="58">
        <f t="shared" si="8"/>
        <v>598630.55</v>
      </c>
      <c r="F129" s="56">
        <v>20000</v>
      </c>
      <c r="G129" s="56">
        <v>58000</v>
      </c>
      <c r="H129" s="56">
        <v>40000</v>
      </c>
      <c r="I129" s="56">
        <v>40000</v>
      </c>
      <c r="J129" s="56">
        <v>40000</v>
      </c>
      <c r="K129" s="56">
        <v>40000</v>
      </c>
      <c r="L129" s="56">
        <v>40000</v>
      </c>
      <c r="M129" s="56">
        <v>40000</v>
      </c>
      <c r="N129" s="56">
        <v>245000</v>
      </c>
      <c r="O129" s="56">
        <v>10000</v>
      </c>
      <c r="P129" s="56">
        <v>77999.55</v>
      </c>
      <c r="Q129" s="56">
        <v>-52369</v>
      </c>
      <c r="R129" s="68"/>
      <c r="S129" s="54"/>
      <c r="T129" s="35"/>
    </row>
    <row r="130" spans="1:20" ht="56.25">
      <c r="A130" s="5"/>
      <c r="B130" s="21" t="s">
        <v>174</v>
      </c>
      <c r="C130" s="63" t="s">
        <v>158</v>
      </c>
      <c r="D130" s="25">
        <v>0</v>
      </c>
      <c r="E130" s="58">
        <f t="shared" si="8"/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5000</v>
      </c>
      <c r="P130" s="56">
        <v>-5000</v>
      </c>
      <c r="Q130" s="56">
        <v>0</v>
      </c>
      <c r="R130" s="68"/>
      <c r="S130" s="54"/>
      <c r="T130" s="35"/>
    </row>
    <row r="131" spans="1:20" ht="56.25">
      <c r="A131" s="5"/>
      <c r="B131" s="21" t="s">
        <v>174</v>
      </c>
      <c r="C131" s="63" t="s">
        <v>169</v>
      </c>
      <c r="D131" s="25">
        <v>0</v>
      </c>
      <c r="E131" s="58">
        <f t="shared" si="8"/>
        <v>12200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12200</v>
      </c>
      <c r="R131" s="68"/>
      <c r="S131" s="54"/>
      <c r="T131" s="35"/>
    </row>
    <row r="132" spans="1:20" ht="18.75" hidden="1">
      <c r="A132" s="5"/>
      <c r="B132" s="21"/>
      <c r="C132" s="63"/>
      <c r="D132" s="25"/>
      <c r="E132" s="58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68"/>
      <c r="S132" s="54"/>
      <c r="T132" s="35"/>
    </row>
    <row r="133" spans="1:20" ht="56.25">
      <c r="A133" s="5"/>
      <c r="B133" s="21" t="s">
        <v>174</v>
      </c>
      <c r="C133" s="63" t="s">
        <v>159</v>
      </c>
      <c r="D133" s="25">
        <v>0</v>
      </c>
      <c r="E133" s="58">
        <f t="shared" si="8"/>
        <v>3359315.3899999997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200000</v>
      </c>
      <c r="L133" s="56">
        <v>0</v>
      </c>
      <c r="M133" s="56">
        <v>200000</v>
      </c>
      <c r="N133" s="56">
        <v>1908415.39</v>
      </c>
      <c r="O133" s="56">
        <v>833700</v>
      </c>
      <c r="P133" s="56">
        <v>0</v>
      </c>
      <c r="Q133" s="56">
        <v>217200</v>
      </c>
      <c r="R133" s="68"/>
      <c r="S133" s="54"/>
      <c r="T133" s="35"/>
    </row>
    <row r="134" spans="1:20" ht="54.75" customHeight="1">
      <c r="A134" s="5"/>
      <c r="B134" s="21" t="s">
        <v>174</v>
      </c>
      <c r="C134" s="63" t="s">
        <v>160</v>
      </c>
      <c r="D134" s="25">
        <v>0</v>
      </c>
      <c r="E134" s="58">
        <f t="shared" si="8"/>
        <v>119588</v>
      </c>
      <c r="F134" s="56">
        <v>0</v>
      </c>
      <c r="G134" s="56">
        <v>0</v>
      </c>
      <c r="H134" s="56">
        <v>0</v>
      </c>
      <c r="I134" s="56">
        <v>0</v>
      </c>
      <c r="J134" s="56">
        <v>40000</v>
      </c>
      <c r="K134" s="56">
        <v>80000</v>
      </c>
      <c r="L134" s="56">
        <v>0</v>
      </c>
      <c r="M134" s="56">
        <v>0</v>
      </c>
      <c r="N134" s="56">
        <v>12000</v>
      </c>
      <c r="O134" s="56">
        <v>-12412</v>
      </c>
      <c r="P134" s="56">
        <v>0</v>
      </c>
      <c r="Q134" s="56">
        <v>0</v>
      </c>
      <c r="R134" s="68"/>
      <c r="S134" s="54"/>
      <c r="T134" s="35"/>
    </row>
    <row r="135" spans="1:20" ht="18.75" hidden="1">
      <c r="A135" s="5"/>
      <c r="B135" s="21"/>
      <c r="C135" s="63"/>
      <c r="D135" s="25"/>
      <c r="E135" s="58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68"/>
      <c r="S135" s="54"/>
      <c r="T135" s="35"/>
    </row>
    <row r="136" spans="1:20" ht="56.25">
      <c r="A136" s="5"/>
      <c r="B136" s="21" t="s">
        <v>174</v>
      </c>
      <c r="C136" s="63" t="s">
        <v>161</v>
      </c>
      <c r="D136" s="25">
        <v>0</v>
      </c>
      <c r="E136" s="58">
        <f t="shared" si="8"/>
        <v>339469</v>
      </c>
      <c r="F136" s="56">
        <v>40000</v>
      </c>
      <c r="G136" s="56">
        <v>45000</v>
      </c>
      <c r="H136" s="56">
        <v>30000</v>
      </c>
      <c r="I136" s="56">
        <v>30000</v>
      </c>
      <c r="J136" s="56">
        <v>30000</v>
      </c>
      <c r="K136" s="56">
        <v>30000</v>
      </c>
      <c r="L136" s="56">
        <v>30000</v>
      </c>
      <c r="M136" s="56">
        <v>30000</v>
      </c>
      <c r="N136" s="56">
        <v>30000</v>
      </c>
      <c r="O136" s="56">
        <v>30000</v>
      </c>
      <c r="P136" s="56">
        <v>20000</v>
      </c>
      <c r="Q136" s="56">
        <v>-5531</v>
      </c>
      <c r="R136" s="68"/>
      <c r="S136" s="54"/>
      <c r="T136" s="35"/>
    </row>
    <row r="137" spans="1:20" ht="56.25">
      <c r="A137" s="5"/>
      <c r="B137" s="21" t="s">
        <v>174</v>
      </c>
      <c r="C137" s="63" t="s">
        <v>162</v>
      </c>
      <c r="D137" s="25" t="s">
        <v>180</v>
      </c>
      <c r="E137" s="58">
        <f t="shared" si="8"/>
        <v>181614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181614</v>
      </c>
      <c r="N137" s="56">
        <v>0</v>
      </c>
      <c r="O137" s="56">
        <v>0</v>
      </c>
      <c r="P137" s="56">
        <v>0</v>
      </c>
      <c r="Q137" s="56">
        <v>0</v>
      </c>
      <c r="R137" s="68"/>
      <c r="S137" s="54"/>
      <c r="T137" s="35"/>
    </row>
    <row r="138" spans="1:20" ht="56.25">
      <c r="A138" s="5"/>
      <c r="B138" s="21" t="s">
        <v>174</v>
      </c>
      <c r="C138" s="63" t="s">
        <v>162</v>
      </c>
      <c r="D138" s="25">
        <v>0</v>
      </c>
      <c r="E138" s="58">
        <f t="shared" si="8"/>
        <v>980100</v>
      </c>
      <c r="F138" s="56">
        <v>55000</v>
      </c>
      <c r="G138" s="56">
        <v>55000</v>
      </c>
      <c r="H138" s="56">
        <v>55000</v>
      </c>
      <c r="I138" s="56">
        <v>100000</v>
      </c>
      <c r="J138" s="56">
        <v>55000</v>
      </c>
      <c r="K138" s="56">
        <v>130000</v>
      </c>
      <c r="L138" s="56">
        <v>145000</v>
      </c>
      <c r="M138" s="56">
        <v>125100</v>
      </c>
      <c r="N138" s="56">
        <v>0</v>
      </c>
      <c r="O138" s="56">
        <v>0</v>
      </c>
      <c r="P138" s="56">
        <v>100000</v>
      </c>
      <c r="Q138" s="56">
        <v>160000</v>
      </c>
      <c r="R138" s="68"/>
      <c r="S138" s="54"/>
      <c r="T138" s="35"/>
    </row>
    <row r="139" spans="1:20" ht="56.25">
      <c r="A139" s="5"/>
      <c r="B139" s="21" t="s">
        <v>174</v>
      </c>
      <c r="C139" s="63" t="s">
        <v>163</v>
      </c>
      <c r="D139" s="25">
        <v>0</v>
      </c>
      <c r="E139" s="58">
        <f t="shared" si="8"/>
        <v>18000</v>
      </c>
      <c r="F139" s="56">
        <v>0</v>
      </c>
      <c r="G139" s="56">
        <v>8000</v>
      </c>
      <c r="H139" s="56">
        <v>0</v>
      </c>
      <c r="I139" s="56">
        <v>0</v>
      </c>
      <c r="J139" s="56">
        <v>12000</v>
      </c>
      <c r="K139" s="56">
        <v>0</v>
      </c>
      <c r="L139" s="56">
        <v>0</v>
      </c>
      <c r="M139" s="56">
        <v>0</v>
      </c>
      <c r="N139" s="56">
        <v>-2000</v>
      </c>
      <c r="O139" s="56">
        <v>0</v>
      </c>
      <c r="P139" s="56">
        <v>0</v>
      </c>
      <c r="Q139" s="56">
        <v>0</v>
      </c>
      <c r="R139" s="68">
        <v>0</v>
      </c>
      <c r="S139" s="54"/>
      <c r="T139" s="35"/>
    </row>
    <row r="140" spans="1:20" ht="56.25">
      <c r="A140" s="5"/>
      <c r="B140" s="21" t="s">
        <v>174</v>
      </c>
      <c r="C140" s="63" t="s">
        <v>164</v>
      </c>
      <c r="D140" s="25" t="s">
        <v>0</v>
      </c>
      <c r="E140" s="58">
        <f t="shared" si="8"/>
        <v>3859000</v>
      </c>
      <c r="F140" s="56">
        <v>230000</v>
      </c>
      <c r="G140" s="56">
        <v>240000</v>
      </c>
      <c r="H140" s="56">
        <v>240000</v>
      </c>
      <c r="I140" s="56">
        <v>345000</v>
      </c>
      <c r="J140" s="56">
        <v>340000</v>
      </c>
      <c r="K140" s="56">
        <v>340000</v>
      </c>
      <c r="L140" s="56">
        <v>415000</v>
      </c>
      <c r="M140" s="56">
        <v>360000</v>
      </c>
      <c r="N140" s="56">
        <v>704000</v>
      </c>
      <c r="O140" s="56">
        <v>120000</v>
      </c>
      <c r="P140" s="56">
        <v>240000</v>
      </c>
      <c r="Q140" s="56">
        <v>285000</v>
      </c>
      <c r="R140" s="68"/>
      <c r="S140" s="54"/>
      <c r="T140" s="35"/>
    </row>
    <row r="141" spans="1:20" ht="56.25">
      <c r="A141" s="5"/>
      <c r="B141" s="21" t="s">
        <v>174</v>
      </c>
      <c r="C141" s="63" t="s">
        <v>165</v>
      </c>
      <c r="D141" s="25" t="s">
        <v>0</v>
      </c>
      <c r="E141" s="58">
        <f t="shared" si="8"/>
        <v>24000</v>
      </c>
      <c r="F141" s="56">
        <v>2000</v>
      </c>
      <c r="G141" s="56">
        <v>2000</v>
      </c>
      <c r="H141" s="56">
        <v>2000</v>
      </c>
      <c r="I141" s="56">
        <v>2000</v>
      </c>
      <c r="J141" s="56">
        <v>2000</v>
      </c>
      <c r="K141" s="56">
        <v>2000</v>
      </c>
      <c r="L141" s="56">
        <v>2000</v>
      </c>
      <c r="M141" s="56">
        <v>2000</v>
      </c>
      <c r="N141" s="56">
        <v>2000</v>
      </c>
      <c r="O141" s="56">
        <v>2000</v>
      </c>
      <c r="P141" s="56">
        <v>2000</v>
      </c>
      <c r="Q141" s="56">
        <v>2000</v>
      </c>
      <c r="R141" s="68"/>
      <c r="S141" s="54"/>
      <c r="T141" s="35"/>
    </row>
    <row r="142" spans="1:20" ht="56.25">
      <c r="A142" s="5"/>
      <c r="B142" s="21" t="s">
        <v>174</v>
      </c>
      <c r="C142" s="63" t="s">
        <v>167</v>
      </c>
      <c r="D142" s="25" t="s">
        <v>0</v>
      </c>
      <c r="E142" s="58">
        <f t="shared" si="8"/>
        <v>7000</v>
      </c>
      <c r="F142" s="56">
        <v>0</v>
      </c>
      <c r="G142" s="56">
        <v>0</v>
      </c>
      <c r="H142" s="56">
        <v>0</v>
      </c>
      <c r="I142" s="56">
        <v>0</v>
      </c>
      <c r="J142" s="56">
        <v>12905</v>
      </c>
      <c r="K142" s="56">
        <v>0</v>
      </c>
      <c r="L142" s="56">
        <v>0</v>
      </c>
      <c r="M142" s="56">
        <v>0</v>
      </c>
      <c r="N142" s="56">
        <v>0</v>
      </c>
      <c r="O142" s="56">
        <v>-5905</v>
      </c>
      <c r="P142" s="56">
        <v>0</v>
      </c>
      <c r="Q142" s="56">
        <v>0</v>
      </c>
      <c r="R142" s="68"/>
      <c r="S142" s="54"/>
      <c r="T142" s="35"/>
    </row>
    <row r="143" spans="1:20" ht="51" customHeight="1">
      <c r="A143" s="5"/>
      <c r="B143" s="21" t="s">
        <v>174</v>
      </c>
      <c r="C143" s="63" t="s">
        <v>166</v>
      </c>
      <c r="D143" s="25" t="s">
        <v>0</v>
      </c>
      <c r="E143" s="58">
        <f t="shared" si="8"/>
        <v>281.4299999999994</v>
      </c>
      <c r="F143" s="56">
        <v>0</v>
      </c>
      <c r="G143" s="56">
        <v>0</v>
      </c>
      <c r="H143" s="56">
        <v>0</v>
      </c>
      <c r="I143" s="56">
        <v>0</v>
      </c>
      <c r="J143" s="56">
        <v>5372.98</v>
      </c>
      <c r="K143" s="56">
        <v>0</v>
      </c>
      <c r="L143" s="56">
        <v>0</v>
      </c>
      <c r="M143" s="56">
        <v>0</v>
      </c>
      <c r="N143" s="56">
        <v>0</v>
      </c>
      <c r="O143" s="56">
        <v>-5091.55</v>
      </c>
      <c r="P143" s="56">
        <v>0</v>
      </c>
      <c r="Q143" s="56">
        <v>0</v>
      </c>
      <c r="R143" s="68"/>
      <c r="S143" s="54"/>
      <c r="T143" s="35"/>
    </row>
    <row r="144" spans="1:20" ht="56.25" hidden="1">
      <c r="A144" s="5"/>
      <c r="B144" s="21" t="s">
        <v>150</v>
      </c>
      <c r="C144" s="18" t="s">
        <v>125</v>
      </c>
      <c r="D144" s="25" t="s">
        <v>0</v>
      </c>
      <c r="E144" s="58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68"/>
      <c r="S144" s="54"/>
      <c r="T144" s="35"/>
    </row>
    <row r="145" spans="1:20" ht="56.25" hidden="1">
      <c r="A145" s="5"/>
      <c r="B145" s="21" t="s">
        <v>150</v>
      </c>
      <c r="C145" s="18" t="s">
        <v>126</v>
      </c>
      <c r="D145" s="25">
        <v>103020000</v>
      </c>
      <c r="E145" s="58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68"/>
      <c r="S145" s="54"/>
      <c r="T145" s="35"/>
    </row>
    <row r="146" spans="1:20" ht="56.25" hidden="1">
      <c r="A146" s="5"/>
      <c r="B146" s="21" t="s">
        <v>150</v>
      </c>
      <c r="C146" s="18" t="s">
        <v>127</v>
      </c>
      <c r="D146" s="25" t="s">
        <v>0</v>
      </c>
      <c r="E146" s="58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68"/>
      <c r="S146" s="54"/>
      <c r="T146" s="35"/>
    </row>
    <row r="147" spans="1:20" ht="56.25" hidden="1">
      <c r="A147" s="5"/>
      <c r="B147" s="21" t="s">
        <v>150</v>
      </c>
      <c r="C147" s="18" t="s">
        <v>127</v>
      </c>
      <c r="D147" s="25">
        <v>103020000</v>
      </c>
      <c r="E147" s="58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68"/>
      <c r="S147" s="54"/>
      <c r="T147" s="35"/>
    </row>
    <row r="148" spans="1:20" ht="56.25" hidden="1">
      <c r="A148" s="5"/>
      <c r="B148" s="21" t="s">
        <v>150</v>
      </c>
      <c r="C148" s="18" t="s">
        <v>128</v>
      </c>
      <c r="D148" s="25" t="s">
        <v>0</v>
      </c>
      <c r="E148" s="58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68"/>
      <c r="S148" s="54"/>
      <c r="T148" s="35"/>
    </row>
    <row r="149" spans="1:20" ht="56.25" hidden="1">
      <c r="A149" s="5"/>
      <c r="B149" s="21" t="s">
        <v>150</v>
      </c>
      <c r="C149" s="18" t="s">
        <v>129</v>
      </c>
      <c r="D149" s="25" t="s">
        <v>0</v>
      </c>
      <c r="E149" s="58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68"/>
      <c r="S149" s="54"/>
      <c r="T149" s="35"/>
    </row>
    <row r="150" spans="1:20" ht="56.25" hidden="1">
      <c r="A150" s="5"/>
      <c r="B150" s="21" t="s">
        <v>150</v>
      </c>
      <c r="C150" s="18" t="s">
        <v>130</v>
      </c>
      <c r="D150" s="25">
        <v>101003017</v>
      </c>
      <c r="E150" s="58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68"/>
      <c r="S150" s="54"/>
      <c r="T150" s="35"/>
    </row>
    <row r="151" spans="1:20" ht="56.25" hidden="1">
      <c r="A151" s="5"/>
      <c r="B151" s="21" t="s">
        <v>150</v>
      </c>
      <c r="C151" s="18" t="s">
        <v>131</v>
      </c>
      <c r="D151" s="25">
        <v>101003001</v>
      </c>
      <c r="E151" s="58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68"/>
      <c r="S151" s="54"/>
      <c r="T151" s="35"/>
    </row>
    <row r="152" spans="1:20" ht="72.75" customHeight="1">
      <c r="A152" s="5"/>
      <c r="B152" s="36" t="s">
        <v>62</v>
      </c>
      <c r="C152" s="37" t="s">
        <v>52</v>
      </c>
      <c r="D152" s="37" t="s">
        <v>52</v>
      </c>
      <c r="E152" s="29">
        <f aca="true" t="shared" si="9" ref="E152:Q152">SUM(E123:E151)</f>
        <v>12517302.37</v>
      </c>
      <c r="F152" s="29">
        <f t="shared" si="9"/>
        <v>577000</v>
      </c>
      <c r="G152" s="29">
        <f t="shared" si="9"/>
        <v>648000</v>
      </c>
      <c r="H152" s="29">
        <f t="shared" si="9"/>
        <v>612000</v>
      </c>
      <c r="I152" s="29">
        <f t="shared" si="9"/>
        <v>757000</v>
      </c>
      <c r="J152" s="29">
        <f t="shared" si="9"/>
        <v>819372.98</v>
      </c>
      <c r="K152" s="29">
        <f t="shared" si="9"/>
        <v>1062000</v>
      </c>
      <c r="L152" s="29">
        <f t="shared" si="9"/>
        <v>962000</v>
      </c>
      <c r="M152" s="29">
        <f t="shared" si="9"/>
        <v>1218714</v>
      </c>
      <c r="N152" s="29">
        <f t="shared" si="9"/>
        <v>3169415.3899999997</v>
      </c>
      <c r="O152" s="29">
        <f t="shared" si="9"/>
        <v>1152191.45</v>
      </c>
      <c r="P152" s="29">
        <f t="shared" si="9"/>
        <v>677108.55</v>
      </c>
      <c r="Q152" s="29">
        <f t="shared" si="9"/>
        <v>862500</v>
      </c>
      <c r="R152" s="68"/>
      <c r="S152" s="75"/>
      <c r="T152" s="35"/>
    </row>
    <row r="153" spans="1:20" ht="0.75" customHeight="1" hidden="1">
      <c r="A153" s="5"/>
      <c r="B153" s="21" t="s">
        <v>150</v>
      </c>
      <c r="C153" s="63" t="s">
        <v>109</v>
      </c>
      <c r="D153" s="25">
        <v>102003003</v>
      </c>
      <c r="E153" s="58"/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68"/>
      <c r="S153" s="75"/>
      <c r="T153" s="35"/>
    </row>
    <row r="154" spans="1:20" ht="56.25">
      <c r="A154" s="5"/>
      <c r="B154" s="21" t="s">
        <v>174</v>
      </c>
      <c r="C154" s="63" t="s">
        <v>154</v>
      </c>
      <c r="D154" s="25" t="s">
        <v>168</v>
      </c>
      <c r="E154" s="58">
        <f>F154+G154+H154+I154+J154+K154+L154+M154+N154+O154+P154+Q154</f>
        <v>3800</v>
      </c>
      <c r="F154" s="56">
        <v>0</v>
      </c>
      <c r="G154" s="56">
        <v>3800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68"/>
      <c r="S154" s="75"/>
      <c r="T154" s="35"/>
    </row>
    <row r="155" spans="1:20" ht="56.25">
      <c r="A155" s="5"/>
      <c r="B155" s="21" t="s">
        <v>174</v>
      </c>
      <c r="C155" s="63" t="s">
        <v>169</v>
      </c>
      <c r="D155" s="25">
        <v>102003002</v>
      </c>
      <c r="E155" s="58">
        <f>F155+G155+H155+I155+J155+K155+L155+M155+N155+O155+P155+Q155</f>
        <v>190400</v>
      </c>
      <c r="F155" s="56">
        <v>0</v>
      </c>
      <c r="G155" s="56">
        <v>47600</v>
      </c>
      <c r="H155" s="56">
        <v>0</v>
      </c>
      <c r="I155" s="56">
        <v>47600</v>
      </c>
      <c r="J155" s="56">
        <v>0</v>
      </c>
      <c r="K155" s="56">
        <v>0</v>
      </c>
      <c r="L155" s="56">
        <v>47600</v>
      </c>
      <c r="M155" s="56">
        <v>0</v>
      </c>
      <c r="N155" s="56">
        <v>0</v>
      </c>
      <c r="O155" s="56">
        <v>47600</v>
      </c>
      <c r="P155" s="56">
        <v>0</v>
      </c>
      <c r="Q155" s="56">
        <v>0</v>
      </c>
      <c r="R155" s="68"/>
      <c r="S155" s="75"/>
      <c r="T155" s="35"/>
    </row>
    <row r="156" spans="1:20" ht="56.25">
      <c r="A156" s="5"/>
      <c r="B156" s="21" t="s">
        <v>174</v>
      </c>
      <c r="C156" s="63" t="s">
        <v>164</v>
      </c>
      <c r="D156" s="25" t="s">
        <v>170</v>
      </c>
      <c r="E156" s="58">
        <f>F156+G156+H156+I156+J156+K156+L156+M156+N156+O156+P156+Q156</f>
        <v>1378100</v>
      </c>
      <c r="F156" s="56">
        <v>0</v>
      </c>
      <c r="G156" s="56">
        <v>0</v>
      </c>
      <c r="H156" s="56">
        <v>0</v>
      </c>
      <c r="I156" s="56">
        <v>0</v>
      </c>
      <c r="J156" s="56">
        <v>713500</v>
      </c>
      <c r="K156" s="56">
        <v>0</v>
      </c>
      <c r="L156" s="56">
        <v>356750</v>
      </c>
      <c r="M156" s="56">
        <v>0</v>
      </c>
      <c r="N156" s="56">
        <v>0</v>
      </c>
      <c r="O156" s="56">
        <v>307850</v>
      </c>
      <c r="P156" s="56">
        <v>0</v>
      </c>
      <c r="Q156" s="56">
        <v>0</v>
      </c>
      <c r="R156" s="68"/>
      <c r="S156" s="75"/>
      <c r="T156" s="35"/>
    </row>
    <row r="157" spans="1:20" ht="93.75">
      <c r="A157" s="5"/>
      <c r="B157" s="38" t="s">
        <v>63</v>
      </c>
      <c r="C157" s="37" t="s">
        <v>52</v>
      </c>
      <c r="D157" s="37" t="s">
        <v>52</v>
      </c>
      <c r="E157" s="29">
        <f>SUM(E153:E156)</f>
        <v>1572300</v>
      </c>
      <c r="F157" s="29">
        <f aca="true" t="shared" si="10" ref="F157:Q157">SUM(F153:F155)</f>
        <v>0</v>
      </c>
      <c r="G157" s="29">
        <f t="shared" si="10"/>
        <v>51400</v>
      </c>
      <c r="H157" s="29">
        <f t="shared" si="10"/>
        <v>0</v>
      </c>
      <c r="I157" s="29">
        <f t="shared" si="10"/>
        <v>47600</v>
      </c>
      <c r="J157" s="29">
        <f t="shared" si="10"/>
        <v>0</v>
      </c>
      <c r="K157" s="29">
        <f t="shared" si="10"/>
        <v>0</v>
      </c>
      <c r="L157" s="29">
        <f t="shared" si="10"/>
        <v>47600</v>
      </c>
      <c r="M157" s="29">
        <f t="shared" si="10"/>
        <v>0</v>
      </c>
      <c r="N157" s="29">
        <f t="shared" si="10"/>
        <v>0</v>
      </c>
      <c r="O157" s="29">
        <f t="shared" si="10"/>
        <v>47600</v>
      </c>
      <c r="P157" s="29">
        <f t="shared" si="10"/>
        <v>0</v>
      </c>
      <c r="Q157" s="29">
        <f t="shared" si="10"/>
        <v>0</v>
      </c>
      <c r="R157" s="68"/>
      <c r="S157" s="75"/>
      <c r="T157" s="35"/>
    </row>
    <row r="158" spans="1:20" ht="18.75">
      <c r="A158" s="5"/>
      <c r="B158" s="39" t="s">
        <v>64</v>
      </c>
      <c r="C158" s="18"/>
      <c r="D158" s="25"/>
      <c r="E158" s="29">
        <f aca="true" t="shared" si="11" ref="E158:Q158">E152+E157</f>
        <v>14089602.37</v>
      </c>
      <c r="F158" s="29">
        <f t="shared" si="11"/>
        <v>577000</v>
      </c>
      <c r="G158" s="29">
        <f t="shared" si="11"/>
        <v>699400</v>
      </c>
      <c r="H158" s="29">
        <f t="shared" si="11"/>
        <v>612000</v>
      </c>
      <c r="I158" s="29">
        <f t="shared" si="11"/>
        <v>804600</v>
      </c>
      <c r="J158" s="29">
        <f t="shared" si="11"/>
        <v>819372.98</v>
      </c>
      <c r="K158" s="29">
        <f t="shared" si="11"/>
        <v>1062000</v>
      </c>
      <c r="L158" s="29">
        <f t="shared" si="11"/>
        <v>1009600</v>
      </c>
      <c r="M158" s="29">
        <f t="shared" si="11"/>
        <v>1218714</v>
      </c>
      <c r="N158" s="29">
        <f t="shared" si="11"/>
        <v>3169415.3899999997</v>
      </c>
      <c r="O158" s="29">
        <f t="shared" si="11"/>
        <v>1199791.45</v>
      </c>
      <c r="P158" s="29">
        <f t="shared" si="11"/>
        <v>677108.55</v>
      </c>
      <c r="Q158" s="29">
        <f t="shared" si="11"/>
        <v>862500</v>
      </c>
      <c r="R158" s="68"/>
      <c r="S158" s="54"/>
      <c r="T158" s="35"/>
    </row>
    <row r="159" spans="1:20" ht="18.75">
      <c r="A159" s="5"/>
      <c r="B159" s="90" t="s">
        <v>65</v>
      </c>
      <c r="C159" s="89"/>
      <c r="D159" s="89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69"/>
      <c r="S159" s="69"/>
      <c r="T159" s="69"/>
    </row>
    <row r="160" spans="1:20" ht="18.75">
      <c r="A160" s="5"/>
      <c r="B160" s="22"/>
      <c r="C160" s="18"/>
      <c r="D160" s="25"/>
      <c r="E160" s="26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68"/>
      <c r="S160" s="54"/>
      <c r="T160" s="35"/>
    </row>
    <row r="161" spans="1:20" ht="44.25" customHeight="1">
      <c r="A161" s="5"/>
      <c r="B161" s="21" t="s">
        <v>174</v>
      </c>
      <c r="C161" s="63" t="s">
        <v>144</v>
      </c>
      <c r="D161" s="25" t="s">
        <v>0</v>
      </c>
      <c r="E161" s="26">
        <f>SUM(F161:Q161)</f>
        <v>1600000</v>
      </c>
      <c r="F161" s="27">
        <v>0</v>
      </c>
      <c r="G161" s="27">
        <v>0</v>
      </c>
      <c r="H161" s="27">
        <v>660000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540000</v>
      </c>
      <c r="O161" s="27">
        <v>0</v>
      </c>
      <c r="P161" s="27">
        <v>0</v>
      </c>
      <c r="Q161" s="27">
        <v>400000</v>
      </c>
      <c r="R161" s="68"/>
      <c r="S161" s="54"/>
      <c r="T161" s="35"/>
    </row>
    <row r="162" spans="1:20" ht="40.5" customHeight="1">
      <c r="A162" s="5"/>
      <c r="B162" s="21" t="s">
        <v>174</v>
      </c>
      <c r="C162" s="63" t="s">
        <v>145</v>
      </c>
      <c r="D162" s="25" t="s">
        <v>0</v>
      </c>
      <c r="E162" s="26">
        <f>SUM(F162:Q162)</f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68"/>
      <c r="S162" s="54"/>
      <c r="T162" s="35"/>
    </row>
    <row r="163" spans="1:20" ht="32.25" customHeight="1" hidden="1">
      <c r="A163" s="5"/>
      <c r="B163" s="21" t="s">
        <v>150</v>
      </c>
      <c r="C163" s="18" t="s">
        <v>7</v>
      </c>
      <c r="D163" s="25" t="s">
        <v>0</v>
      </c>
      <c r="E163" s="26"/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68"/>
      <c r="S163" s="54"/>
      <c r="T163" s="35"/>
    </row>
    <row r="164" spans="1:20" ht="75">
      <c r="A164" s="5"/>
      <c r="B164" s="40" t="s">
        <v>66</v>
      </c>
      <c r="C164" s="37" t="s">
        <v>52</v>
      </c>
      <c r="D164" s="37" t="s">
        <v>52</v>
      </c>
      <c r="E164" s="29">
        <f>E161+E163+E162</f>
        <v>1600000</v>
      </c>
      <c r="F164" s="29">
        <f aca="true" t="shared" si="12" ref="F164:Q164">F161+F163+F162</f>
        <v>0</v>
      </c>
      <c r="G164" s="29">
        <f t="shared" si="12"/>
        <v>0</v>
      </c>
      <c r="H164" s="29">
        <f t="shared" si="12"/>
        <v>660000</v>
      </c>
      <c r="I164" s="29">
        <f t="shared" si="12"/>
        <v>0</v>
      </c>
      <c r="J164" s="29">
        <f t="shared" si="12"/>
        <v>0</v>
      </c>
      <c r="K164" s="29">
        <f t="shared" si="12"/>
        <v>0</v>
      </c>
      <c r="L164" s="29">
        <f t="shared" si="12"/>
        <v>0</v>
      </c>
      <c r="M164" s="29">
        <f t="shared" si="12"/>
        <v>0</v>
      </c>
      <c r="N164" s="29">
        <f t="shared" si="12"/>
        <v>540000</v>
      </c>
      <c r="O164" s="29">
        <f t="shared" si="12"/>
        <v>0</v>
      </c>
      <c r="P164" s="29">
        <f t="shared" si="12"/>
        <v>0</v>
      </c>
      <c r="Q164" s="29">
        <f t="shared" si="12"/>
        <v>400000</v>
      </c>
      <c r="R164" s="68"/>
      <c r="S164" s="54"/>
      <c r="T164" s="35"/>
    </row>
    <row r="165" spans="1:20" ht="37.5">
      <c r="A165" s="5"/>
      <c r="B165" s="40" t="s">
        <v>171</v>
      </c>
      <c r="C165" s="37" t="s">
        <v>52</v>
      </c>
      <c r="D165" s="37" t="s">
        <v>52</v>
      </c>
      <c r="E165" s="29">
        <f aca="true" t="shared" si="13" ref="E165:Q165">E164+E158</f>
        <v>15689602.37</v>
      </c>
      <c r="F165" s="29">
        <f t="shared" si="13"/>
        <v>577000</v>
      </c>
      <c r="G165" s="29">
        <f t="shared" si="13"/>
        <v>699400</v>
      </c>
      <c r="H165" s="29">
        <f t="shared" si="13"/>
        <v>1272000</v>
      </c>
      <c r="I165" s="29">
        <f t="shared" si="13"/>
        <v>804600</v>
      </c>
      <c r="J165" s="29">
        <f t="shared" si="13"/>
        <v>819372.98</v>
      </c>
      <c r="K165" s="29">
        <f t="shared" si="13"/>
        <v>1062000</v>
      </c>
      <c r="L165" s="29">
        <f t="shared" si="13"/>
        <v>1009600</v>
      </c>
      <c r="M165" s="29">
        <f t="shared" si="13"/>
        <v>1218714</v>
      </c>
      <c r="N165" s="29">
        <f t="shared" si="13"/>
        <v>3709415.3899999997</v>
      </c>
      <c r="O165" s="29">
        <f t="shared" si="13"/>
        <v>1199791.45</v>
      </c>
      <c r="P165" s="29">
        <f t="shared" si="13"/>
        <v>677108.55</v>
      </c>
      <c r="Q165" s="29">
        <f t="shared" si="13"/>
        <v>1262500</v>
      </c>
      <c r="R165" s="68"/>
      <c r="S165" s="54"/>
      <c r="T165" s="35"/>
    </row>
    <row r="166" spans="1:20" ht="18.75">
      <c r="A166" s="5"/>
      <c r="B166" s="41" t="s">
        <v>67</v>
      </c>
      <c r="C166" s="37"/>
      <c r="D166" s="37"/>
      <c r="E166" s="26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68"/>
      <c r="S166" s="54"/>
      <c r="T166" s="35"/>
    </row>
    <row r="167" spans="1:20" ht="75">
      <c r="A167" s="5"/>
      <c r="B167" s="32" t="s">
        <v>68</v>
      </c>
      <c r="C167" s="37" t="s">
        <v>52</v>
      </c>
      <c r="D167" s="37" t="s">
        <v>52</v>
      </c>
      <c r="E167" s="29">
        <f aca="true" t="shared" si="14" ref="E167:Q167">E164+E152</f>
        <v>14117302.37</v>
      </c>
      <c r="F167" s="29">
        <f t="shared" si="14"/>
        <v>577000</v>
      </c>
      <c r="G167" s="29">
        <f t="shared" si="14"/>
        <v>648000</v>
      </c>
      <c r="H167" s="29">
        <f t="shared" si="14"/>
        <v>1272000</v>
      </c>
      <c r="I167" s="29">
        <f t="shared" si="14"/>
        <v>757000</v>
      </c>
      <c r="J167" s="29">
        <f t="shared" si="14"/>
        <v>819372.98</v>
      </c>
      <c r="K167" s="29">
        <f t="shared" si="14"/>
        <v>1062000</v>
      </c>
      <c r="L167" s="29">
        <f t="shared" si="14"/>
        <v>962000</v>
      </c>
      <c r="M167" s="29">
        <f t="shared" si="14"/>
        <v>1218714</v>
      </c>
      <c r="N167" s="29">
        <f t="shared" si="14"/>
        <v>3709415.3899999997</v>
      </c>
      <c r="O167" s="29">
        <f t="shared" si="14"/>
        <v>1152191.45</v>
      </c>
      <c r="P167" s="29">
        <f t="shared" si="14"/>
        <v>677108.55</v>
      </c>
      <c r="Q167" s="29">
        <f t="shared" si="14"/>
        <v>1262500</v>
      </c>
      <c r="R167" s="68"/>
      <c r="S167" s="54"/>
      <c r="T167" s="35"/>
    </row>
    <row r="168" spans="1:20" ht="93.75">
      <c r="A168" s="5"/>
      <c r="B168" s="32" t="s">
        <v>69</v>
      </c>
      <c r="C168" s="37" t="s">
        <v>52</v>
      </c>
      <c r="D168" s="37" t="s">
        <v>52</v>
      </c>
      <c r="E168" s="29">
        <f>E157</f>
        <v>1572300</v>
      </c>
      <c r="F168" s="29">
        <f aca="true" t="shared" si="15" ref="F168:Q168">F157</f>
        <v>0</v>
      </c>
      <c r="G168" s="29">
        <f t="shared" si="15"/>
        <v>51400</v>
      </c>
      <c r="H168" s="29">
        <f t="shared" si="15"/>
        <v>0</v>
      </c>
      <c r="I168" s="29">
        <f t="shared" si="15"/>
        <v>47600</v>
      </c>
      <c r="J168" s="29">
        <f t="shared" si="15"/>
        <v>0</v>
      </c>
      <c r="K168" s="29">
        <f t="shared" si="15"/>
        <v>0</v>
      </c>
      <c r="L168" s="29">
        <f t="shared" si="15"/>
        <v>47600</v>
      </c>
      <c r="M168" s="29">
        <f t="shared" si="15"/>
        <v>0</v>
      </c>
      <c r="N168" s="29">
        <f t="shared" si="15"/>
        <v>0</v>
      </c>
      <c r="O168" s="29">
        <f t="shared" si="15"/>
        <v>47600</v>
      </c>
      <c r="P168" s="29">
        <f t="shared" si="15"/>
        <v>0</v>
      </c>
      <c r="Q168" s="29">
        <f t="shared" si="15"/>
        <v>0</v>
      </c>
      <c r="R168" s="68"/>
      <c r="S168" s="54"/>
      <c r="T168" s="35"/>
    </row>
    <row r="169" spans="1:20" ht="18.75">
      <c r="A169" s="5"/>
      <c r="B169" s="32"/>
      <c r="C169" s="37"/>
      <c r="D169" s="3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68"/>
      <c r="S169" s="54"/>
      <c r="T169" s="35"/>
    </row>
    <row r="170" spans="1:20" ht="75">
      <c r="A170" s="5"/>
      <c r="B170" s="32" t="s">
        <v>70</v>
      </c>
      <c r="C170" s="37" t="s">
        <v>52</v>
      </c>
      <c r="D170" s="37" t="s">
        <v>52</v>
      </c>
      <c r="E170" s="37" t="s">
        <v>52</v>
      </c>
      <c r="F170" s="28">
        <f>F172+F173</f>
        <v>-577000</v>
      </c>
      <c r="G170" s="28">
        <f aca="true" t="shared" si="16" ref="G170:Q170">G172+G173</f>
        <v>-699400</v>
      </c>
      <c r="H170" s="28">
        <f t="shared" si="16"/>
        <v>-1272000</v>
      </c>
      <c r="I170" s="28">
        <f t="shared" si="16"/>
        <v>-804600</v>
      </c>
      <c r="J170" s="28">
        <f>J172+J173</f>
        <v>-819372.98</v>
      </c>
      <c r="K170" s="28">
        <f t="shared" si="16"/>
        <v>-1326000</v>
      </c>
      <c r="L170" s="28">
        <f t="shared" si="16"/>
        <v>-1009600</v>
      </c>
      <c r="M170" s="28">
        <f t="shared" si="16"/>
        <v>-1218714</v>
      </c>
      <c r="N170" s="28">
        <f t="shared" si="16"/>
        <v>-3709415.3899999997</v>
      </c>
      <c r="O170" s="28">
        <f t="shared" si="16"/>
        <v>-199791.44999999995</v>
      </c>
      <c r="P170" s="28">
        <f t="shared" si="16"/>
        <v>-677108.55</v>
      </c>
      <c r="Q170" s="28">
        <f t="shared" si="16"/>
        <v>-962500</v>
      </c>
      <c r="R170" s="68"/>
      <c r="S170" s="76"/>
      <c r="T170" s="35"/>
    </row>
    <row r="171" spans="1:20" ht="18.75">
      <c r="A171" s="5"/>
      <c r="B171" s="41" t="s">
        <v>67</v>
      </c>
      <c r="C171" s="37"/>
      <c r="D171" s="37"/>
      <c r="E171" s="3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68"/>
      <c r="S171" s="76"/>
      <c r="T171" s="35"/>
    </row>
    <row r="172" spans="1:20" ht="37.5">
      <c r="A172" s="5"/>
      <c r="B172" s="32" t="s">
        <v>71</v>
      </c>
      <c r="C172" s="37" t="s">
        <v>52</v>
      </c>
      <c r="D172" s="37" t="s">
        <v>52</v>
      </c>
      <c r="E172" s="37" t="s">
        <v>52</v>
      </c>
      <c r="F172" s="29">
        <f aca="true" t="shared" si="17" ref="F172:Q172">F118-F167</f>
        <v>-577000</v>
      </c>
      <c r="G172" s="29">
        <f t="shared" si="17"/>
        <v>-648000</v>
      </c>
      <c r="H172" s="29">
        <f t="shared" si="17"/>
        <v>-1272000</v>
      </c>
      <c r="I172" s="29">
        <f t="shared" si="17"/>
        <v>-757000</v>
      </c>
      <c r="J172" s="29">
        <f t="shared" si="17"/>
        <v>-819372.98</v>
      </c>
      <c r="K172" s="29">
        <f t="shared" si="17"/>
        <v>-1326000</v>
      </c>
      <c r="L172" s="29">
        <f t="shared" si="17"/>
        <v>-962000</v>
      </c>
      <c r="M172" s="29">
        <f t="shared" si="17"/>
        <v>-1218714</v>
      </c>
      <c r="N172" s="29">
        <f t="shared" si="17"/>
        <v>-3709415.3899999997</v>
      </c>
      <c r="O172" s="29">
        <f t="shared" si="17"/>
        <v>-152191.44999999995</v>
      </c>
      <c r="P172" s="29">
        <f t="shared" si="17"/>
        <v>-677108.55</v>
      </c>
      <c r="Q172" s="29">
        <f t="shared" si="17"/>
        <v>-962500</v>
      </c>
      <c r="R172" s="68"/>
      <c r="S172" s="76"/>
      <c r="T172" s="35"/>
    </row>
    <row r="173" spans="1:20" ht="75">
      <c r="A173" s="5"/>
      <c r="B173" s="32" t="s">
        <v>72</v>
      </c>
      <c r="C173" s="37" t="s">
        <v>52</v>
      </c>
      <c r="D173" s="37" t="s">
        <v>52</v>
      </c>
      <c r="E173" s="37" t="s">
        <v>52</v>
      </c>
      <c r="F173" s="26">
        <f aca="true" t="shared" si="18" ref="F173:Q173">F119-F168</f>
        <v>0</v>
      </c>
      <c r="G173" s="26">
        <f t="shared" si="18"/>
        <v>-51400</v>
      </c>
      <c r="H173" s="26">
        <f t="shared" si="18"/>
        <v>0</v>
      </c>
      <c r="I173" s="26">
        <f t="shared" si="18"/>
        <v>-47600</v>
      </c>
      <c r="J173" s="26">
        <f t="shared" si="18"/>
        <v>0</v>
      </c>
      <c r="K173" s="26">
        <f t="shared" si="18"/>
        <v>0</v>
      </c>
      <c r="L173" s="26">
        <f t="shared" si="18"/>
        <v>-47600</v>
      </c>
      <c r="M173" s="26">
        <f t="shared" si="18"/>
        <v>0</v>
      </c>
      <c r="N173" s="26">
        <f t="shared" si="18"/>
        <v>0</v>
      </c>
      <c r="O173" s="26">
        <f t="shared" si="18"/>
        <v>-47600</v>
      </c>
      <c r="P173" s="26">
        <f t="shared" si="18"/>
        <v>0</v>
      </c>
      <c r="Q173" s="26">
        <f t="shared" si="18"/>
        <v>0</v>
      </c>
      <c r="R173" s="68"/>
      <c r="S173" s="76"/>
      <c r="T173" s="35"/>
    </row>
    <row r="174" spans="1:20" ht="18.75">
      <c r="A174" s="5"/>
      <c r="B174" s="32"/>
      <c r="C174" s="37"/>
      <c r="D174" s="37"/>
      <c r="E174" s="26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68"/>
      <c r="S174" s="76"/>
      <c r="T174" s="35"/>
    </row>
    <row r="175" spans="1:20" ht="93.75">
      <c r="A175" s="5"/>
      <c r="B175" s="32" t="s">
        <v>73</v>
      </c>
      <c r="C175" s="37" t="s">
        <v>52</v>
      </c>
      <c r="D175" s="37" t="s">
        <v>52</v>
      </c>
      <c r="E175" s="59">
        <v>0</v>
      </c>
      <c r="F175" s="37" t="s">
        <v>52</v>
      </c>
      <c r="G175" s="37" t="s">
        <v>52</v>
      </c>
      <c r="H175" s="37" t="s">
        <v>52</v>
      </c>
      <c r="I175" s="37" t="s">
        <v>52</v>
      </c>
      <c r="J175" s="37" t="s">
        <v>52</v>
      </c>
      <c r="K175" s="37" t="s">
        <v>52</v>
      </c>
      <c r="L175" s="37" t="s">
        <v>52</v>
      </c>
      <c r="M175" s="37" t="s">
        <v>52</v>
      </c>
      <c r="N175" s="37" t="s">
        <v>52</v>
      </c>
      <c r="O175" s="37" t="s">
        <v>52</v>
      </c>
      <c r="P175" s="37" t="s">
        <v>52</v>
      </c>
      <c r="Q175" s="37" t="s">
        <v>52</v>
      </c>
      <c r="R175" s="68"/>
      <c r="S175" s="54"/>
      <c r="T175" s="35"/>
    </row>
    <row r="176" spans="1:20" ht="18.75">
      <c r="A176" s="5"/>
      <c r="B176" s="32" t="s">
        <v>74</v>
      </c>
      <c r="C176" s="37" t="s">
        <v>52</v>
      </c>
      <c r="D176" s="37" t="s">
        <v>52</v>
      </c>
      <c r="E176" s="29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68"/>
      <c r="S176" s="54"/>
      <c r="T176" s="35"/>
    </row>
    <row r="177" spans="1:20" ht="37.5">
      <c r="A177" s="5"/>
      <c r="B177" s="32" t="s">
        <v>104</v>
      </c>
      <c r="C177" s="37" t="s">
        <v>52</v>
      </c>
      <c r="D177" s="37" t="s">
        <v>52</v>
      </c>
      <c r="E177" s="37" t="s">
        <v>52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68"/>
      <c r="S177" s="54"/>
      <c r="T177" s="35"/>
    </row>
    <row r="178" spans="1:20" ht="37.5">
      <c r="A178" s="5"/>
      <c r="B178" s="32" t="s">
        <v>105</v>
      </c>
      <c r="C178" s="37" t="s">
        <v>52</v>
      </c>
      <c r="D178" s="37" t="s">
        <v>52</v>
      </c>
      <c r="E178" s="37" t="s">
        <v>52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68"/>
      <c r="S178" s="54"/>
      <c r="T178" s="35"/>
    </row>
    <row r="179" spans="1:20" ht="18.75">
      <c r="A179" s="5"/>
      <c r="B179" s="32"/>
      <c r="C179" s="37"/>
      <c r="D179" s="37"/>
      <c r="E179" s="29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68"/>
      <c r="S179" s="54"/>
      <c r="T179" s="35"/>
    </row>
    <row r="180" spans="1:20" ht="18.75">
      <c r="A180" s="5"/>
      <c r="B180" s="32" t="s">
        <v>106</v>
      </c>
      <c r="C180" s="37"/>
      <c r="D180" s="37"/>
      <c r="E180" s="29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53"/>
      <c r="S180" s="53"/>
      <c r="T180" s="35"/>
    </row>
    <row r="181" spans="1:20" ht="75">
      <c r="A181" s="5"/>
      <c r="B181" s="32" t="s">
        <v>107</v>
      </c>
      <c r="C181" s="37" t="s">
        <v>52</v>
      </c>
      <c r="D181" s="37" t="s">
        <v>52</v>
      </c>
      <c r="E181" s="29">
        <f>F181+G181+H181+I181+J181+K181+L181+M181+N181+O181+P181+Q181</f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68"/>
      <c r="S181" s="54"/>
      <c r="T181" s="35"/>
    </row>
    <row r="182" spans="1:20" ht="75">
      <c r="A182" s="5"/>
      <c r="B182" s="32" t="s">
        <v>108</v>
      </c>
      <c r="C182" s="37" t="s">
        <v>52</v>
      </c>
      <c r="D182" s="37" t="s">
        <v>52</v>
      </c>
      <c r="E182" s="29">
        <f>F182+G182+H182+I182+J182+K182+L182+M182+N182+O182+P182+Q182</f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53"/>
      <c r="S182" s="53"/>
      <c r="T182" s="35"/>
    </row>
    <row r="183" spans="2:20" ht="18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2:21" ht="18.75">
      <c r="B184" s="100" t="s">
        <v>172</v>
      </c>
      <c r="C184" s="100"/>
      <c r="D184" s="46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2:21" ht="18.75">
      <c r="B185" s="100"/>
      <c r="C185" s="100"/>
      <c r="D185" s="46"/>
      <c r="E185" s="47"/>
      <c r="F185" s="47"/>
      <c r="G185" s="47"/>
      <c r="H185" s="49"/>
      <c r="I185" s="49"/>
      <c r="J185" s="49"/>
      <c r="K185" s="49"/>
      <c r="L185" s="47"/>
      <c r="M185" s="47"/>
      <c r="N185" s="47"/>
      <c r="O185" s="47"/>
      <c r="P185" s="85" t="s">
        <v>178</v>
      </c>
      <c r="Q185" s="86"/>
      <c r="R185" s="86"/>
      <c r="S185" s="86"/>
      <c r="T185" s="86"/>
      <c r="U185" s="86"/>
    </row>
    <row r="186" spans="2:21" ht="12.75">
      <c r="B186" s="50"/>
      <c r="C186" s="50"/>
      <c r="D186" s="50"/>
      <c r="E186" s="50"/>
      <c r="F186" s="50"/>
      <c r="G186" s="50"/>
      <c r="H186" s="50"/>
      <c r="I186" s="51" t="s">
        <v>75</v>
      </c>
      <c r="J186" s="52"/>
      <c r="K186" s="52"/>
      <c r="L186" s="52"/>
      <c r="M186" s="52"/>
      <c r="N186" s="52"/>
      <c r="O186" s="52"/>
      <c r="P186" s="87" t="s">
        <v>76</v>
      </c>
      <c r="Q186" s="87"/>
      <c r="R186" s="52"/>
      <c r="S186" s="52"/>
      <c r="T186" s="84"/>
      <c r="U186" s="84"/>
    </row>
    <row r="187" spans="2:20" ht="18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2:20" ht="18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2:20" ht="18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2:20" ht="18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2:20" ht="18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2:20" ht="18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2:20" ht="18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2:20" ht="18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2:20" ht="18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2:20" ht="18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2:20" ht="18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2:20" ht="18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2:20" ht="18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2:20" ht="18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2:20" ht="18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2:20" ht="18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2:20" ht="18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2:20" ht="18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2:20" ht="18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2:20" ht="18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2:20" ht="18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2:20" ht="18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2:20" ht="18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2:20" ht="18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2:20" ht="18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2:20" ht="18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2:20" ht="18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2:20" ht="18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2:20" ht="18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2:20" ht="18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2:20" ht="18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2:20" ht="18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2:20" ht="18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2:20" ht="18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2:20" ht="18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2:20" ht="18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2:20" ht="18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2:20" ht="18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2:20" ht="18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2:20" ht="18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2:20" ht="18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2:20" ht="18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2:20" ht="18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2:20" ht="18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2:20" ht="18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2:20" ht="18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2:20" ht="18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2:20" ht="18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2:20" ht="18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2:20" ht="18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2:20" ht="18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2:20" ht="18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2:20" ht="18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2:20" ht="18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2:20" ht="18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2:20" ht="18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2:20" ht="18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2:20" ht="18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2:20" ht="18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2:20" ht="18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2:20" ht="18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2:20" ht="18"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</row>
    <row r="249" spans="2:20" ht="18"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</row>
    <row r="250" spans="2:20" ht="18"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</row>
    <row r="251" spans="2:20" ht="18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</row>
    <row r="252" spans="2:20" ht="18"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2:20" ht="18"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</row>
    <row r="254" spans="2:20" ht="18"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2:20" ht="18"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</row>
    <row r="256" spans="2:20" ht="18"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</row>
    <row r="257" spans="2:20" ht="18"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</row>
    <row r="258" spans="2:20" ht="18"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2:20" ht="18"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2:20" ht="18"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</row>
    <row r="261" spans="2:20" ht="18"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</row>
    <row r="262" spans="2:20" ht="18"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</row>
    <row r="263" spans="2:20" ht="18"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</row>
    <row r="264" spans="2:20" ht="18"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2:20" ht="18"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</row>
    <row r="266" spans="2:20" ht="18"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</row>
    <row r="267" spans="2:20" ht="18"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2:20" ht="18"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2:20" ht="18"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2:20" ht="18"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2:20" ht="18"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2:20" ht="18"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2:20" ht="18"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2:20" ht="18"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2:20" ht="18"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2:20" ht="18"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2:20" ht="18"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2:20" ht="18"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2:20" ht="18"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2:20" ht="18"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2:20" ht="18"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2:20" ht="18"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2:20" ht="18"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2:20" ht="18"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2:20" ht="18"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</row>
    <row r="286" spans="2:20" ht="18"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</row>
    <row r="287" spans="2:20" ht="18"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</row>
    <row r="288" spans="2:20" ht="18"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</row>
    <row r="289" spans="2:20" ht="18"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</row>
    <row r="290" spans="2:20" ht="18"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</row>
    <row r="291" spans="2:20" ht="18"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</row>
    <row r="292" spans="2:20" ht="18"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</row>
    <row r="293" spans="2:20" ht="18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2:20" ht="18"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</row>
    <row r="295" spans="2:20" ht="18"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</row>
    <row r="296" spans="2:20" ht="18"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2:20" ht="18"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</row>
    <row r="298" spans="2:20" ht="18"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</row>
    <row r="299" spans="2:20" ht="18"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</row>
    <row r="300" spans="2:20" ht="18"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</row>
  </sheetData>
  <sheetProtection/>
  <mergeCells count="27">
    <mergeCell ref="AK22:AM22"/>
    <mergeCell ref="B184:C185"/>
    <mergeCell ref="B23:B24"/>
    <mergeCell ref="C23:C24"/>
    <mergeCell ref="D23:D24"/>
    <mergeCell ref="F23:Q23"/>
    <mergeCell ref="AL10:AM10"/>
    <mergeCell ref="AI11:AM14"/>
    <mergeCell ref="AI15:AM16"/>
    <mergeCell ref="AK17:AM17"/>
    <mergeCell ref="AI18:AM19"/>
    <mergeCell ref="B30:D30"/>
    <mergeCell ref="Q10:R10"/>
    <mergeCell ref="N11:R14"/>
    <mergeCell ref="N15:R16"/>
    <mergeCell ref="O17:R17"/>
    <mergeCell ref="N18:R19"/>
    <mergeCell ref="E23:E24"/>
    <mergeCell ref="P22:R22"/>
    <mergeCell ref="B21:Q21"/>
    <mergeCell ref="T186:U186"/>
    <mergeCell ref="P185:U185"/>
    <mergeCell ref="P186:Q186"/>
    <mergeCell ref="B121:D121"/>
    <mergeCell ref="B122:C122"/>
    <mergeCell ref="B159:D159"/>
    <mergeCell ref="B29:D2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Светлана</cp:lastModifiedBy>
  <cp:lastPrinted>2017-02-08T05:47:35Z</cp:lastPrinted>
  <dcterms:created xsi:type="dcterms:W3CDTF">2015-02-05T12:20:49Z</dcterms:created>
  <dcterms:modified xsi:type="dcterms:W3CDTF">2017-02-08T05:47:37Z</dcterms:modified>
  <cp:category/>
  <cp:version/>
  <cp:contentType/>
  <cp:contentStatus/>
</cp:coreProperties>
</file>