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Печатная форма" sheetId="1" r:id="rId1"/>
  </sheets>
  <calcPr calcId="125725"/>
</workbook>
</file>

<file path=xl/calcChain.xml><?xml version="1.0" encoding="utf-8"?>
<calcChain xmlns="http://schemas.openxmlformats.org/spreadsheetml/2006/main">
  <c r="S15" i="1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</calcChain>
</file>

<file path=xl/sharedStrings.xml><?xml version="1.0" encoding="utf-8"?>
<sst xmlns="http://schemas.openxmlformats.org/spreadsheetml/2006/main" count="137" uniqueCount="110">
  <si>
    <t/>
  </si>
  <si>
    <t>Код по Бюджетной классификации</t>
  </si>
  <si>
    <t>Наименование расхода</t>
  </si>
  <si>
    <t>Сумма на год</t>
  </si>
  <si>
    <t>1</t>
  </si>
  <si>
    <t>2</t>
  </si>
  <si>
    <t>3</t>
  </si>
  <si>
    <t>992 0000 0000000000 000</t>
  </si>
  <si>
    <t>АДМИНИСТРАЦИИ СЕЛЬСКИХ ПОСЕЛЕНИЙ</t>
  </si>
  <si>
    <t>992 0102 0000000000 000</t>
  </si>
  <si>
    <t>Функционирование высшего должностного лица субъекта Российской Федерации и муниципального образования</t>
  </si>
  <si>
    <t>992 0102 5110000190 000</t>
  </si>
  <si>
    <t>Расходы на обеспечение функций органов местного самоуправления</t>
  </si>
  <si>
    <t>992 0102 5110000190 100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</si>
  <si>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</si>
  <si>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</si>
  <si>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</si>
  <si>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992 0104 5210000190 000</t>
  </si>
  <si>
    <t>992 0104 5210000190 100</t>
  </si>
  <si>
    <t>992 0104 5210000190 200</t>
  </si>
  <si>
    <t>Закупка товаров, работ и услуг для обеспечения государственных (муниципальных) нужд</t>
  </si>
  <si>
    <t>992 0104 5210000190 800</t>
  </si>
  <si>
    <t>Иные бюджетные ассигнования</t>
  </si>
  <si>
    <t>992 0104 5250060190 000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</si>
  <si>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</si>
  <si>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992 0104 5250060190 200</t>
  </si>
  <si>
    <t>992 0106 0000000000 000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</si>
  <si>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</si>
  <si>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992 0106 5320000190 000</t>
  </si>
  <si>
    <t>992 0106 5320000190 500</t>
  </si>
  <si>
    <t>Межбюджетные трансферты</t>
  </si>
  <si>
    <t>992 0111 0000000000 000</t>
  </si>
  <si>
    <t>Резервные фонды</t>
  </si>
  <si>
    <t>992 0111 5230011050 000</t>
  </si>
  <si>
    <t>Резервный фонд администрации</t>
  </si>
  <si>
    <t>992 0111 5230011050 800</t>
  </si>
  <si>
    <t>992 0113 0000000000 000</t>
  </si>
  <si>
    <t>Другие общегосударственные вопросы</t>
  </si>
  <si>
    <t>992 0113 4410110000 000</t>
  </si>
  <si>
    <t>Реализация мероприятий муниципальной программы</t>
  </si>
  <si>
    <t>992 0113 4410110000 200</t>
  </si>
  <si>
    <t>992 0113 9910017050 000</t>
  </si>
  <si>
    <t>Поддержка территориального общественного самоуправления</t>
  </si>
  <si>
    <t>992 0113 9910017050 300</t>
  </si>
  <si>
    <t>Социальное обеспечение и иные выплаты населению</t>
  </si>
  <si>
    <t>992 0203 0000000000 000</t>
  </si>
  <si>
    <t>Мобилизационная и вневойсковая подготовка</t>
  </si>
  <si>
    <t>992 0203 9910051180 000</t>
  </si>
  <si>
    <t>Осуществление первичного воинского учета на территориях, где отсутствуют военные комиссариаты</t>
  </si>
  <si>
    <t>992 0203 9910051180 100</t>
  </si>
  <si>
    <t>992 0203 9910051180 200</t>
  </si>
  <si>
    <t>992 0309 0000000000 000</t>
  </si>
  <si>
    <t>Защита населения и территории от чрезвычайных ситуаций природного и техногенного характера, гражданская оборона</t>
  </si>
  <si>
    <t>992 0309 5510017080 000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</si>
  <si>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</si>
  <si>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992 0309 5510017080 200</t>
  </si>
  <si>
    <t>992 0409 0000000000 000</t>
  </si>
  <si>
    <t>Дорожное хозяйство (дорожные фонды)</t>
  </si>
  <si>
    <t>992 0409 4210110000 000</t>
  </si>
  <si>
    <t>992 0409 4210110000 200</t>
  </si>
  <si>
    <t>992 0503 0000000000 000</t>
  </si>
  <si>
    <t>Благоустройство</t>
  </si>
  <si>
    <t>992 0503 4310117010 000</t>
  </si>
  <si>
    <t>Уличное освещение</t>
  </si>
  <si>
    <t>992 0503 4310117010 200</t>
  </si>
  <si>
    <t>992 0503 4310117020 000</t>
  </si>
  <si>
    <t>Озеленение</t>
  </si>
  <si>
    <t>992 0503 4310117020 200</t>
  </si>
  <si>
    <t>992 0505 0000000000 000</t>
  </si>
  <si>
    <t>Другие вопросы в области жилищно-коммунального хозяйства</t>
  </si>
  <si>
    <t>992 0505 4310100590 000</t>
  </si>
  <si>
    <t>Расходы на обеспечение деятельности (оказание услуг) муниципальных учреждений</t>
  </si>
  <si>
    <t>992 0505 4310100590 600</t>
  </si>
  <si>
    <t>Предоставление субсидий бюджетным, автономным учреждениям и иным некоммерческим организациям</t>
  </si>
  <si>
    <t>992 0707 0000000000 000</t>
  </si>
  <si>
    <t>Молодежная политика и оздоровление детей</t>
  </si>
  <si>
    <t>992 0707 6010017060 000</t>
  </si>
  <si>
    <t>Организация и осуществление мероприятий по работе с детьми и молодежью</t>
  </si>
  <si>
    <t>992 0707 6010017060 200</t>
  </si>
  <si>
    <t>992 0801 0000000000 000</t>
  </si>
  <si>
    <t>Культура</t>
  </si>
  <si>
    <t>992 0801 4110100590 000</t>
  </si>
  <si>
    <t>992 0801 4110100590 600</t>
  </si>
  <si>
    <t>992 0801 4110110020 000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</si>
  <si>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</si>
  <si>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992 0801 4110110020 600</t>
  </si>
  <si>
    <t>992 1001 0000000000 000</t>
  </si>
  <si>
    <t>Пенсионное обеспечение</t>
  </si>
  <si>
    <t>992 1001 5270040070 000</t>
  </si>
  <si>
    <t>Решение Совета Красноармейского сельского поселения Ейского района от 18.08.2008 г. № 147 "Об утверждении положения о дополнительном материальном обеспечении за выслугу лет к трудовой пенсии лицам, замещавшим муниципальные должности и должности муниципальной службы Красноармейского сельского поселения Ейского района"</t>
  </si>
  <si>
    <t>992 1001 5270040070 300</t>
  </si>
  <si>
    <t>992 1101 0000000000 000</t>
  </si>
  <si>
    <t>Физическая культура</t>
  </si>
  <si>
    <t>992 1101 6110016010 000</t>
  </si>
  <si>
    <t>Организация и проведение физкультурно-оздоровительных и спортивных мероприятий</t>
  </si>
  <si>
    <t>992 1101 6110016010 200</t>
  </si>
  <si>
    <t>992 1301 0000000000 000</t>
  </si>
  <si>
    <t>Обслуживание государственного внутреннего и муниципального долга</t>
  </si>
  <si>
    <t>992 1301 5420011020 000</t>
  </si>
  <si>
    <t>Процентные платежи по муниципальному долгу</t>
  </si>
  <si>
    <t>992 1301 5420011020 700</t>
  </si>
  <si>
    <t>Обслуживание государственного (муниципального) долга</t>
  </si>
  <si>
    <t>ИТОГО</t>
  </si>
  <si>
    <t>(подпись)</t>
  </si>
  <si>
    <t>(расшифровка подписи)</t>
  </si>
  <si>
    <t>УТВЕРЖДАЮ
Глава Красноармейского с/п  ______________А.А. Бурнаев</t>
  </si>
  <si>
    <t>Начальник финансового отдела</t>
  </si>
  <si>
    <t>Игнашова С.А.</t>
  </si>
  <si>
    <t>Раздел I. Бюджетные ассигнования по расходам бюджета поселения</t>
  </si>
  <si>
    <t>СВОДНАЯ РОСПИСЬ РАСХОДОВ БЮДЖЕТА НА 2016 ГОД ПО СОСТОЯНИЮ НА 31 МАРТА 2016 ГОДА</t>
  </si>
</sst>
</file>

<file path=xl/styles.xml><?xml version="1.0" encoding="utf-8"?>
<styleSheet xmlns="http://schemas.openxmlformats.org/spreadsheetml/2006/main">
  <fonts count="11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i/>
      <sz val="9"/>
      <color indexed="8"/>
      <name val="Times New Roman"/>
      <charset val="1"/>
    </font>
    <font>
      <sz val="7"/>
      <color indexed="8"/>
      <name val="Tahoma"/>
      <charset val="1"/>
    </font>
    <font>
      <b/>
      <sz val="7"/>
      <color indexed="8"/>
      <name val="Tahoma"/>
      <charset val="1"/>
    </font>
    <font>
      <sz val="8"/>
      <color indexed="8"/>
      <name val="Arial"/>
      <charset val="1"/>
    </font>
    <font>
      <sz val="7"/>
      <color indexed="8"/>
      <name val="Arial"/>
      <charset val="1"/>
    </font>
    <font>
      <b/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center" wrapText="1"/>
    </xf>
    <xf numFmtId="14" fontId="7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79"/>
  <sheetViews>
    <sheetView tabSelected="1" workbookViewId="0">
      <selection activeCell="G19" sqref="G19:R19"/>
    </sheetView>
  </sheetViews>
  <sheetFormatPr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40625" style="1" customWidth="1"/>
    <col min="5" max="5" width="2.7109375" style="1" customWidth="1"/>
    <col min="6" max="6" width="1.7109375" style="1" customWidth="1"/>
    <col min="7" max="7" width="9.7109375" style="1" customWidth="1"/>
    <col min="8" max="8" width="11.7109375" style="1" customWidth="1"/>
    <col min="9" max="9" width="2.7109375" style="1" customWidth="1"/>
    <col min="10" max="10" width="15.7109375" style="1" customWidth="1"/>
    <col min="11" max="12" width="3.7109375" style="1" customWidth="1"/>
    <col min="13" max="13" width="2.7109375" style="1" customWidth="1"/>
    <col min="14" max="14" width="1.7109375" style="1" customWidth="1"/>
    <col min="15" max="15" width="5.7109375" style="1" customWidth="1"/>
    <col min="16" max="16" width="18.7109375" style="1" customWidth="1"/>
    <col min="17" max="17" width="2.7109375" style="1" customWidth="1"/>
    <col min="18" max="18" width="32.7109375" style="1" customWidth="1"/>
    <col min="19" max="19" width="1.7109375" style="1" customWidth="1"/>
    <col min="20" max="20" width="7.7109375" style="1" customWidth="1"/>
    <col min="21" max="21" width="9.7109375" style="1" customWidth="1"/>
  </cols>
  <sheetData>
    <row r="1" spans="1:21" s="1" customFormat="1" ht="76.5" customHeight="1">
      <c r="A1" s="14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ht="15.95" customHeight="1">
      <c r="A2" s="7" t="s">
        <v>109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9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"/>
    </row>
    <row r="4" spans="1:21" s="1" customFormat="1" ht="13.5" hidden="1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2"/>
      <c r="O4" s="12"/>
      <c r="P4" s="12"/>
      <c r="Q4" s="12"/>
      <c r="R4" s="12"/>
      <c r="S4" s="12"/>
      <c r="T4" s="4"/>
      <c r="U4" s="5"/>
    </row>
    <row r="5" spans="1:21" s="1" customFormat="1" ht="15.75" hidden="1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2"/>
      <c r="L5" s="12"/>
      <c r="M5" s="12"/>
      <c r="N5" s="12"/>
      <c r="O5" s="12"/>
      <c r="P5" s="13"/>
      <c r="Q5" s="13"/>
      <c r="R5" s="13"/>
      <c r="S5" s="13"/>
      <c r="T5" s="13"/>
      <c r="U5" s="6"/>
    </row>
    <row r="6" spans="1:21" s="1" customFormat="1" ht="13.5" hidden="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5"/>
    </row>
    <row r="7" spans="1:21" s="1" customFormat="1" ht="15" hidden="1" customHeight="1">
      <c r="A7" s="15"/>
      <c r="B7" s="15"/>
      <c r="C7" s="15"/>
      <c r="D7" s="15"/>
      <c r="E7" s="15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4"/>
      <c r="U7" s="5"/>
    </row>
    <row r="8" spans="1:21" s="1" customFormat="1" ht="15" hidden="1" customHeight="1">
      <c r="A8" s="15"/>
      <c r="B8" s="15"/>
      <c r="C8" s="15"/>
      <c r="D8" s="15"/>
      <c r="E8" s="15"/>
      <c r="F8" s="15"/>
      <c r="G8" s="15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4"/>
      <c r="U8" s="5"/>
    </row>
    <row r="9" spans="1:21" s="1" customFormat="1" ht="15" hidden="1" customHeight="1">
      <c r="A9" s="15"/>
      <c r="B9" s="15"/>
      <c r="C9" s="15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4"/>
      <c r="U9" s="5"/>
    </row>
    <row r="10" spans="1:21" s="1" customFormat="1" ht="13.5" hidden="1" customHeight="1">
      <c r="A10" s="15"/>
      <c r="B10" s="15"/>
      <c r="C10" s="15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5"/>
    </row>
    <row r="11" spans="1:21" s="1" customFormat="1" ht="14.1" customHeight="1">
      <c r="A11" s="17" t="s">
        <v>108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1" customFormat="1" ht="14.1" customHeight="1">
      <c r="A12" s="18" t="s">
        <v>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ht="24.95" customHeight="1">
      <c r="A13" s="19" t="s">
        <v>1</v>
      </c>
      <c r="B13" s="19"/>
      <c r="C13" s="19"/>
      <c r="D13" s="19"/>
      <c r="E13" s="19"/>
      <c r="F13" s="19"/>
      <c r="G13" s="20" t="s">
        <v>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 t="s">
        <v>3</v>
      </c>
      <c r="T13" s="21"/>
      <c r="U13" s="21"/>
    </row>
    <row r="14" spans="1:21" s="1" customFormat="1" ht="12.95" customHeight="1">
      <c r="A14" s="26" t="s">
        <v>4</v>
      </c>
      <c r="B14" s="26"/>
      <c r="C14" s="26"/>
      <c r="D14" s="26"/>
      <c r="E14" s="26"/>
      <c r="F14" s="26"/>
      <c r="G14" s="27" t="s">
        <v>5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 t="s">
        <v>6</v>
      </c>
      <c r="T14" s="28"/>
      <c r="U14" s="28"/>
    </row>
    <row r="15" spans="1:21" s="1" customFormat="1" ht="14.1" customHeight="1">
      <c r="A15" s="23" t="s">
        <v>7</v>
      </c>
      <c r="B15" s="23"/>
      <c r="C15" s="23"/>
      <c r="D15" s="23"/>
      <c r="E15" s="23"/>
      <c r="F15" s="23"/>
      <c r="G15" s="24" t="s">
        <v>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>
        <f>10795188.37</f>
        <v>10795188.369999999</v>
      </c>
      <c r="T15" s="25"/>
      <c r="U15" s="25"/>
    </row>
    <row r="16" spans="1:21" s="1" customFormat="1" ht="14.1" customHeight="1">
      <c r="A16" s="23" t="s">
        <v>9</v>
      </c>
      <c r="B16" s="23"/>
      <c r="C16" s="23"/>
      <c r="D16" s="23"/>
      <c r="E16" s="23"/>
      <c r="F16" s="23"/>
      <c r="G16" s="24" t="s">
        <v>10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>
        <f>600000</f>
        <v>600000</v>
      </c>
      <c r="T16" s="25"/>
      <c r="U16" s="25"/>
    </row>
    <row r="17" spans="1:21" s="1" customFormat="1" ht="14.1" customHeight="1">
      <c r="A17" s="23" t="s">
        <v>11</v>
      </c>
      <c r="B17" s="23"/>
      <c r="C17" s="23"/>
      <c r="D17" s="23"/>
      <c r="E17" s="23"/>
      <c r="F17" s="23"/>
      <c r="G17" s="24" t="s">
        <v>12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>
        <f>600000</f>
        <v>600000</v>
      </c>
      <c r="T17" s="25"/>
      <c r="U17" s="25"/>
    </row>
    <row r="18" spans="1:21" s="1" customFormat="1" ht="24" customHeight="1">
      <c r="A18" s="23" t="s">
        <v>13</v>
      </c>
      <c r="B18" s="23"/>
      <c r="C18" s="23"/>
      <c r="D18" s="23"/>
      <c r="E18" s="23"/>
      <c r="F18" s="23"/>
      <c r="G18" s="24" t="s">
        <v>14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>
        <f>600000</f>
        <v>600000</v>
      </c>
      <c r="T18" s="25"/>
      <c r="U18" s="25"/>
    </row>
    <row r="19" spans="1:21" s="1" customFormat="1" ht="24" customHeight="1">
      <c r="A19" s="23" t="s">
        <v>15</v>
      </c>
      <c r="B19" s="23"/>
      <c r="C19" s="23"/>
      <c r="D19" s="23"/>
      <c r="E19" s="23"/>
      <c r="F19" s="23"/>
      <c r="G19" s="24" t="s">
        <v>16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>
        <f>2356800</f>
        <v>2356800</v>
      </c>
      <c r="T19" s="25"/>
      <c r="U19" s="25"/>
    </row>
    <row r="20" spans="1:21" s="1" customFormat="1" ht="14.1" customHeight="1">
      <c r="A20" s="23" t="s">
        <v>17</v>
      </c>
      <c r="B20" s="23"/>
      <c r="C20" s="23"/>
      <c r="D20" s="23"/>
      <c r="E20" s="23"/>
      <c r="F20" s="23"/>
      <c r="G20" s="24" t="s">
        <v>12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>
        <f>2353000</f>
        <v>2353000</v>
      </c>
      <c r="T20" s="25"/>
      <c r="U20" s="25"/>
    </row>
    <row r="21" spans="1:21" s="1" customFormat="1" ht="24" customHeight="1">
      <c r="A21" s="23" t="s">
        <v>18</v>
      </c>
      <c r="B21" s="23"/>
      <c r="C21" s="23"/>
      <c r="D21" s="23"/>
      <c r="E21" s="23"/>
      <c r="F21" s="23"/>
      <c r="G21" s="24" t="s">
        <v>14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>
        <f>2200000</f>
        <v>2200000</v>
      </c>
      <c r="T21" s="25"/>
      <c r="U21" s="25"/>
    </row>
    <row r="22" spans="1:21" s="1" customFormat="1" ht="14.1" customHeight="1">
      <c r="A22" s="23" t="s">
        <v>19</v>
      </c>
      <c r="B22" s="23"/>
      <c r="C22" s="23"/>
      <c r="D22" s="23"/>
      <c r="E22" s="23"/>
      <c r="F22" s="23"/>
      <c r="G22" s="24" t="s">
        <v>20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>
        <f>128700</f>
        <v>128700</v>
      </c>
      <c r="T22" s="25"/>
      <c r="U22" s="25"/>
    </row>
    <row r="23" spans="1:21" s="1" customFormat="1" ht="14.1" customHeight="1">
      <c r="A23" s="23" t="s">
        <v>21</v>
      </c>
      <c r="B23" s="23"/>
      <c r="C23" s="23"/>
      <c r="D23" s="23"/>
      <c r="E23" s="23"/>
      <c r="F23" s="23"/>
      <c r="G23" s="24" t="s">
        <v>22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>
        <f>24300</f>
        <v>24300</v>
      </c>
      <c r="T23" s="25"/>
      <c r="U23" s="25"/>
    </row>
    <row r="24" spans="1:21" s="1" customFormat="1" ht="14.1" customHeight="1">
      <c r="A24" s="23" t="s">
        <v>23</v>
      </c>
      <c r="B24" s="23"/>
      <c r="C24" s="23"/>
      <c r="D24" s="23"/>
      <c r="E24" s="23"/>
      <c r="F24" s="23"/>
      <c r="G24" s="24" t="s">
        <v>24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>
        <f>3800</f>
        <v>3800</v>
      </c>
      <c r="T24" s="25"/>
      <c r="U24" s="25"/>
    </row>
    <row r="25" spans="1:21" s="1" customFormat="1" ht="14.1" customHeight="1">
      <c r="A25" s="23" t="s">
        <v>25</v>
      </c>
      <c r="B25" s="23"/>
      <c r="C25" s="23"/>
      <c r="D25" s="23"/>
      <c r="E25" s="23"/>
      <c r="F25" s="23"/>
      <c r="G25" s="24" t="s">
        <v>20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>
        <f>3800</f>
        <v>3800</v>
      </c>
      <c r="T25" s="25"/>
      <c r="U25" s="25"/>
    </row>
    <row r="26" spans="1:21" s="1" customFormat="1" ht="14.1" customHeight="1">
      <c r="A26" s="23" t="s">
        <v>26</v>
      </c>
      <c r="B26" s="23"/>
      <c r="C26" s="23"/>
      <c r="D26" s="23"/>
      <c r="E26" s="23"/>
      <c r="F26" s="23"/>
      <c r="G26" s="24" t="s">
        <v>27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>10000</f>
        <v>10000</v>
      </c>
      <c r="T26" s="25"/>
      <c r="U26" s="25"/>
    </row>
    <row r="27" spans="1:21" s="1" customFormat="1" ht="14.1" customHeight="1">
      <c r="A27" s="23" t="s">
        <v>28</v>
      </c>
      <c r="B27" s="23"/>
      <c r="C27" s="23"/>
      <c r="D27" s="23"/>
      <c r="E27" s="23"/>
      <c r="F27" s="23"/>
      <c r="G27" s="24" t="s">
        <v>12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>
        <f>10000</f>
        <v>10000</v>
      </c>
      <c r="T27" s="25"/>
      <c r="U27" s="25"/>
    </row>
    <row r="28" spans="1:21" s="1" customFormat="1" ht="14.1" customHeight="1">
      <c r="A28" s="23" t="s">
        <v>29</v>
      </c>
      <c r="B28" s="23"/>
      <c r="C28" s="23"/>
      <c r="D28" s="23"/>
      <c r="E28" s="23"/>
      <c r="F28" s="23"/>
      <c r="G28" s="24" t="s">
        <v>30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>
        <f>10000</f>
        <v>10000</v>
      </c>
      <c r="T28" s="25"/>
      <c r="U28" s="25"/>
    </row>
    <row r="29" spans="1:21" s="1" customFormat="1" ht="14.1" customHeight="1">
      <c r="A29" s="23" t="s">
        <v>31</v>
      </c>
      <c r="B29" s="23"/>
      <c r="C29" s="23"/>
      <c r="D29" s="23"/>
      <c r="E29" s="23"/>
      <c r="F29" s="23"/>
      <c r="G29" s="24" t="s">
        <v>32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>
        <f>5000</f>
        <v>5000</v>
      </c>
      <c r="T29" s="25"/>
      <c r="U29" s="25"/>
    </row>
    <row r="30" spans="1:21" s="1" customFormat="1" ht="14.1" customHeight="1">
      <c r="A30" s="23" t="s">
        <v>33</v>
      </c>
      <c r="B30" s="23"/>
      <c r="C30" s="23"/>
      <c r="D30" s="23"/>
      <c r="E30" s="23"/>
      <c r="F30" s="23"/>
      <c r="G30" s="24" t="s">
        <v>34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>
        <f>5000</f>
        <v>5000</v>
      </c>
      <c r="T30" s="25"/>
      <c r="U30" s="25"/>
    </row>
    <row r="31" spans="1:21" s="1" customFormat="1" ht="14.1" customHeight="1">
      <c r="A31" s="23" t="s">
        <v>35</v>
      </c>
      <c r="B31" s="23"/>
      <c r="C31" s="23"/>
      <c r="D31" s="23"/>
      <c r="E31" s="23"/>
      <c r="F31" s="23"/>
      <c r="G31" s="24" t="s">
        <v>22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>
        <f>5000</f>
        <v>5000</v>
      </c>
      <c r="T31" s="25"/>
      <c r="U31" s="25"/>
    </row>
    <row r="32" spans="1:21" s="1" customFormat="1" ht="14.1" customHeight="1">
      <c r="A32" s="23" t="s">
        <v>36</v>
      </c>
      <c r="B32" s="23"/>
      <c r="C32" s="23"/>
      <c r="D32" s="23"/>
      <c r="E32" s="23"/>
      <c r="F32" s="23"/>
      <c r="G32" s="24" t="s">
        <v>37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>
        <f>520500</f>
        <v>520500</v>
      </c>
      <c r="T32" s="25"/>
      <c r="U32" s="25"/>
    </row>
    <row r="33" spans="1:21" s="1" customFormat="1" ht="14.1" customHeight="1">
      <c r="A33" s="23" t="s">
        <v>38</v>
      </c>
      <c r="B33" s="23"/>
      <c r="C33" s="23"/>
      <c r="D33" s="23"/>
      <c r="E33" s="23"/>
      <c r="F33" s="23"/>
      <c r="G33" s="24" t="s">
        <v>39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>
        <f>470100</f>
        <v>470100</v>
      </c>
      <c r="T33" s="25"/>
      <c r="U33" s="25"/>
    </row>
    <row r="34" spans="1:21" s="1" customFormat="1" ht="14.1" customHeight="1">
      <c r="A34" s="23" t="s">
        <v>40</v>
      </c>
      <c r="B34" s="23"/>
      <c r="C34" s="23"/>
      <c r="D34" s="23"/>
      <c r="E34" s="23"/>
      <c r="F34" s="23"/>
      <c r="G34" s="24" t="s">
        <v>20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>
        <f>470100</f>
        <v>470100</v>
      </c>
      <c r="T34" s="25"/>
      <c r="U34" s="25"/>
    </row>
    <row r="35" spans="1:21" s="1" customFormat="1" ht="14.1" customHeight="1">
      <c r="A35" s="23" t="s">
        <v>41</v>
      </c>
      <c r="B35" s="23"/>
      <c r="C35" s="23"/>
      <c r="D35" s="23"/>
      <c r="E35" s="23"/>
      <c r="F35" s="23"/>
      <c r="G35" s="24" t="s">
        <v>42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>
        <f>50400</f>
        <v>50400</v>
      </c>
      <c r="T35" s="25"/>
      <c r="U35" s="25"/>
    </row>
    <row r="36" spans="1:21" s="1" customFormat="1" ht="14.1" customHeight="1">
      <c r="A36" s="23" t="s">
        <v>43</v>
      </c>
      <c r="B36" s="23"/>
      <c r="C36" s="23"/>
      <c r="D36" s="23"/>
      <c r="E36" s="23"/>
      <c r="F36" s="23"/>
      <c r="G36" s="24" t="s">
        <v>44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>
        <f>50400</f>
        <v>50400</v>
      </c>
      <c r="T36" s="25"/>
      <c r="U36" s="25"/>
    </row>
    <row r="37" spans="1:21" s="1" customFormat="1" ht="14.1" customHeight="1">
      <c r="A37" s="23" t="s">
        <v>45</v>
      </c>
      <c r="B37" s="23"/>
      <c r="C37" s="23"/>
      <c r="D37" s="23"/>
      <c r="E37" s="23"/>
      <c r="F37" s="23"/>
      <c r="G37" s="24" t="s">
        <v>46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>
        <f>190400</f>
        <v>190400</v>
      </c>
      <c r="T37" s="25"/>
      <c r="U37" s="25"/>
    </row>
    <row r="38" spans="1:21" s="1" customFormat="1" ht="14.1" customHeight="1">
      <c r="A38" s="23" t="s">
        <v>47</v>
      </c>
      <c r="B38" s="23"/>
      <c r="C38" s="23"/>
      <c r="D38" s="23"/>
      <c r="E38" s="23"/>
      <c r="F38" s="23"/>
      <c r="G38" s="24" t="s">
        <v>48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>
        <f>190400</f>
        <v>190400</v>
      </c>
      <c r="T38" s="25"/>
      <c r="U38" s="25"/>
    </row>
    <row r="39" spans="1:21" s="1" customFormat="1" ht="24" customHeight="1">
      <c r="A39" s="23" t="s">
        <v>49</v>
      </c>
      <c r="B39" s="23"/>
      <c r="C39" s="23"/>
      <c r="D39" s="23"/>
      <c r="E39" s="23"/>
      <c r="F39" s="23"/>
      <c r="G39" s="24" t="s">
        <v>14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5">
        <f>189400</f>
        <v>189400</v>
      </c>
      <c r="T39" s="25"/>
      <c r="U39" s="25"/>
    </row>
    <row r="40" spans="1:21" s="1" customFormat="1" ht="14.1" customHeight="1">
      <c r="A40" s="23" t="s">
        <v>50</v>
      </c>
      <c r="B40" s="23"/>
      <c r="C40" s="23"/>
      <c r="D40" s="23"/>
      <c r="E40" s="23"/>
      <c r="F40" s="23"/>
      <c r="G40" s="24" t="s">
        <v>20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>
        <f>1000</f>
        <v>1000</v>
      </c>
      <c r="T40" s="25"/>
      <c r="U40" s="25"/>
    </row>
    <row r="41" spans="1:21" s="1" customFormat="1" ht="14.1" customHeight="1">
      <c r="A41" s="23" t="s">
        <v>51</v>
      </c>
      <c r="B41" s="23"/>
      <c r="C41" s="23"/>
      <c r="D41" s="23"/>
      <c r="E41" s="23"/>
      <c r="F41" s="23"/>
      <c r="G41" s="24" t="s">
        <v>52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>
        <f>5000</f>
        <v>5000</v>
      </c>
      <c r="T41" s="25"/>
      <c r="U41" s="25"/>
    </row>
    <row r="42" spans="1:21" s="1" customFormat="1" ht="14.1" customHeight="1">
      <c r="A42" s="23" t="s">
        <v>53</v>
      </c>
      <c r="B42" s="23"/>
      <c r="C42" s="23"/>
      <c r="D42" s="23"/>
      <c r="E42" s="23"/>
      <c r="F42" s="23"/>
      <c r="G42" s="24" t="s">
        <v>54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>
        <f>5000</f>
        <v>5000</v>
      </c>
      <c r="T42" s="25"/>
      <c r="U42" s="25"/>
    </row>
    <row r="43" spans="1:21" s="1" customFormat="1" ht="14.1" customHeight="1">
      <c r="A43" s="23" t="s">
        <v>55</v>
      </c>
      <c r="B43" s="23"/>
      <c r="C43" s="23"/>
      <c r="D43" s="23"/>
      <c r="E43" s="23"/>
      <c r="F43" s="23"/>
      <c r="G43" s="24" t="s">
        <v>20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>
        <f>5000</f>
        <v>5000</v>
      </c>
      <c r="T43" s="25"/>
      <c r="U43" s="25"/>
    </row>
    <row r="44" spans="1:21" s="1" customFormat="1" ht="14.1" customHeight="1">
      <c r="A44" s="23" t="s">
        <v>56</v>
      </c>
      <c r="B44" s="23"/>
      <c r="C44" s="23"/>
      <c r="D44" s="23"/>
      <c r="E44" s="23"/>
      <c r="F44" s="23"/>
      <c r="G44" s="24" t="s">
        <v>57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>
        <f>3142115.39</f>
        <v>3142115.39</v>
      </c>
      <c r="T44" s="25"/>
      <c r="U44" s="25"/>
    </row>
    <row r="45" spans="1:21" s="1" customFormat="1" ht="14.1" customHeight="1">
      <c r="A45" s="23" t="s">
        <v>58</v>
      </c>
      <c r="B45" s="23"/>
      <c r="C45" s="23"/>
      <c r="D45" s="23"/>
      <c r="E45" s="23"/>
      <c r="F45" s="23"/>
      <c r="G45" s="24" t="s">
        <v>39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5">
        <f>3142115.39</f>
        <v>3142115.39</v>
      </c>
      <c r="T45" s="25"/>
      <c r="U45" s="25"/>
    </row>
    <row r="46" spans="1:21" s="1" customFormat="1" ht="14.1" customHeight="1">
      <c r="A46" s="23" t="s">
        <v>59</v>
      </c>
      <c r="B46" s="23"/>
      <c r="C46" s="23"/>
      <c r="D46" s="23"/>
      <c r="E46" s="23"/>
      <c r="F46" s="23"/>
      <c r="G46" s="24" t="s">
        <v>20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>
        <f>3142115.39</f>
        <v>3142115.39</v>
      </c>
      <c r="T46" s="25"/>
      <c r="U46" s="25"/>
    </row>
    <row r="47" spans="1:21" s="1" customFormat="1" ht="14.1" customHeight="1">
      <c r="A47" s="23" t="s">
        <v>60</v>
      </c>
      <c r="B47" s="23"/>
      <c r="C47" s="23"/>
      <c r="D47" s="23"/>
      <c r="E47" s="23"/>
      <c r="F47" s="23"/>
      <c r="G47" s="24" t="s">
        <v>61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>
        <f>355000</f>
        <v>355000</v>
      </c>
      <c r="T47" s="25"/>
      <c r="U47" s="25"/>
    </row>
    <row r="48" spans="1:21" s="1" customFormat="1" ht="14.1" customHeight="1">
      <c r="A48" s="23" t="s">
        <v>62</v>
      </c>
      <c r="B48" s="23"/>
      <c r="C48" s="23"/>
      <c r="D48" s="23"/>
      <c r="E48" s="23"/>
      <c r="F48" s="23"/>
      <c r="G48" s="24" t="s">
        <v>63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>
        <f>353000</f>
        <v>353000</v>
      </c>
      <c r="T48" s="25"/>
      <c r="U48" s="25"/>
    </row>
    <row r="49" spans="1:21" s="1" customFormat="1" ht="14.1" customHeight="1">
      <c r="A49" s="23" t="s">
        <v>64</v>
      </c>
      <c r="B49" s="23"/>
      <c r="C49" s="23"/>
      <c r="D49" s="23"/>
      <c r="E49" s="23"/>
      <c r="F49" s="23"/>
      <c r="G49" s="24" t="s">
        <v>20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5">
        <f>353000</f>
        <v>353000</v>
      </c>
      <c r="T49" s="25"/>
      <c r="U49" s="25"/>
    </row>
    <row r="50" spans="1:21" s="1" customFormat="1" ht="14.1" customHeight="1">
      <c r="A50" s="23" t="s">
        <v>65</v>
      </c>
      <c r="B50" s="23"/>
      <c r="C50" s="23"/>
      <c r="D50" s="23"/>
      <c r="E50" s="23"/>
      <c r="F50" s="23"/>
      <c r="G50" s="24" t="s">
        <v>66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5">
        <f>2000</f>
        <v>2000</v>
      </c>
      <c r="T50" s="25"/>
      <c r="U50" s="25"/>
    </row>
    <row r="51" spans="1:21" s="1" customFormat="1" ht="14.1" customHeight="1">
      <c r="A51" s="23" t="s">
        <v>67</v>
      </c>
      <c r="B51" s="23"/>
      <c r="C51" s="23"/>
      <c r="D51" s="23"/>
      <c r="E51" s="23"/>
      <c r="F51" s="23"/>
      <c r="G51" s="24" t="s">
        <v>20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5">
        <f>2000</f>
        <v>2000</v>
      </c>
      <c r="T51" s="25"/>
      <c r="U51" s="25"/>
    </row>
    <row r="52" spans="1:21" s="1" customFormat="1" ht="14.1" customHeight="1">
      <c r="A52" s="23" t="s">
        <v>68</v>
      </c>
      <c r="B52" s="23"/>
      <c r="C52" s="23"/>
      <c r="D52" s="23"/>
      <c r="E52" s="23"/>
      <c r="F52" s="23"/>
      <c r="G52" s="24" t="s">
        <v>69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5">
        <f>650000</f>
        <v>650000</v>
      </c>
      <c r="T52" s="25"/>
      <c r="U52" s="25"/>
    </row>
    <row r="53" spans="1:21" s="1" customFormat="1" ht="14.1" customHeight="1">
      <c r="A53" s="23" t="s">
        <v>70</v>
      </c>
      <c r="B53" s="23"/>
      <c r="C53" s="23"/>
      <c r="D53" s="23"/>
      <c r="E53" s="23"/>
      <c r="F53" s="23"/>
      <c r="G53" s="24" t="s">
        <v>71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5">
        <f>650000</f>
        <v>650000</v>
      </c>
      <c r="T53" s="25"/>
      <c r="U53" s="25"/>
    </row>
    <row r="54" spans="1:21" s="1" customFormat="1" ht="14.1" customHeight="1">
      <c r="A54" s="23" t="s">
        <v>72</v>
      </c>
      <c r="B54" s="23"/>
      <c r="C54" s="23"/>
      <c r="D54" s="23"/>
      <c r="E54" s="23"/>
      <c r="F54" s="23"/>
      <c r="G54" s="24" t="s">
        <v>73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5">
        <f>650000</f>
        <v>650000</v>
      </c>
      <c r="T54" s="25"/>
      <c r="U54" s="25"/>
    </row>
    <row r="55" spans="1:21" s="1" customFormat="1" ht="14.1" customHeight="1">
      <c r="A55" s="23" t="s">
        <v>74</v>
      </c>
      <c r="B55" s="23"/>
      <c r="C55" s="23"/>
      <c r="D55" s="23"/>
      <c r="E55" s="23"/>
      <c r="F55" s="23"/>
      <c r="G55" s="24" t="s">
        <v>75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5">
        <f>10000</f>
        <v>10000</v>
      </c>
      <c r="T55" s="25"/>
      <c r="U55" s="25"/>
    </row>
    <row r="56" spans="1:21" s="1" customFormat="1" ht="14.1" customHeight="1">
      <c r="A56" s="23" t="s">
        <v>76</v>
      </c>
      <c r="B56" s="23"/>
      <c r="C56" s="23"/>
      <c r="D56" s="23"/>
      <c r="E56" s="23"/>
      <c r="F56" s="23"/>
      <c r="G56" s="24" t="s">
        <v>77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5">
        <f>10000</f>
        <v>10000</v>
      </c>
      <c r="T56" s="25"/>
      <c r="U56" s="25"/>
    </row>
    <row r="57" spans="1:21" s="1" customFormat="1" ht="14.1" customHeight="1">
      <c r="A57" s="23" t="s">
        <v>78</v>
      </c>
      <c r="B57" s="23"/>
      <c r="C57" s="23"/>
      <c r="D57" s="23"/>
      <c r="E57" s="23"/>
      <c r="F57" s="23"/>
      <c r="G57" s="24" t="s">
        <v>20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5">
        <f>10000</f>
        <v>10000</v>
      </c>
      <c r="T57" s="25"/>
      <c r="U57" s="25"/>
    </row>
    <row r="58" spans="1:21" s="1" customFormat="1" ht="14.1" customHeight="1">
      <c r="A58" s="23" t="s">
        <v>79</v>
      </c>
      <c r="B58" s="23"/>
      <c r="C58" s="23"/>
      <c r="D58" s="23"/>
      <c r="E58" s="23"/>
      <c r="F58" s="23"/>
      <c r="G58" s="24" t="s">
        <v>80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5">
        <f>2911000</f>
        <v>2911000</v>
      </c>
      <c r="T58" s="25"/>
      <c r="U58" s="25"/>
    </row>
    <row r="59" spans="1:21" s="1" customFormat="1" ht="14.1" customHeight="1">
      <c r="A59" s="23" t="s">
        <v>81</v>
      </c>
      <c r="B59" s="23"/>
      <c r="C59" s="23"/>
      <c r="D59" s="23"/>
      <c r="E59" s="23"/>
      <c r="F59" s="23"/>
      <c r="G59" s="24" t="s">
        <v>71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5">
        <f>2905000</f>
        <v>2905000</v>
      </c>
      <c r="T59" s="25"/>
      <c r="U59" s="25"/>
    </row>
    <row r="60" spans="1:21" s="1" customFormat="1" ht="14.1" customHeight="1">
      <c r="A60" s="23" t="s">
        <v>82</v>
      </c>
      <c r="B60" s="23"/>
      <c r="C60" s="23"/>
      <c r="D60" s="23"/>
      <c r="E60" s="23"/>
      <c r="F60" s="23"/>
      <c r="G60" s="24" t="s">
        <v>73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5">
        <f>2905000</f>
        <v>2905000</v>
      </c>
      <c r="T60" s="25"/>
      <c r="U60" s="25"/>
    </row>
    <row r="61" spans="1:21" s="1" customFormat="1" ht="24" customHeight="1">
      <c r="A61" s="23" t="s">
        <v>83</v>
      </c>
      <c r="B61" s="23"/>
      <c r="C61" s="23"/>
      <c r="D61" s="23"/>
      <c r="E61" s="23"/>
      <c r="F61" s="23"/>
      <c r="G61" s="24" t="s">
        <v>84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5">
        <f>6000</f>
        <v>6000</v>
      </c>
      <c r="T61" s="25"/>
      <c r="U61" s="25"/>
    </row>
    <row r="62" spans="1:21" s="1" customFormat="1" ht="14.1" customHeight="1">
      <c r="A62" s="23" t="s">
        <v>85</v>
      </c>
      <c r="B62" s="23"/>
      <c r="C62" s="23"/>
      <c r="D62" s="23"/>
      <c r="E62" s="23"/>
      <c r="F62" s="23"/>
      <c r="G62" s="24" t="s">
        <v>73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5">
        <f>6000</f>
        <v>6000</v>
      </c>
      <c r="T62" s="25"/>
      <c r="U62" s="25"/>
    </row>
    <row r="63" spans="1:21" s="1" customFormat="1" ht="14.1" customHeight="1">
      <c r="A63" s="23" t="s">
        <v>86</v>
      </c>
      <c r="B63" s="23"/>
      <c r="C63" s="23"/>
      <c r="D63" s="23"/>
      <c r="E63" s="23"/>
      <c r="F63" s="23"/>
      <c r="G63" s="24" t="s">
        <v>87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5">
        <f>24000</f>
        <v>24000</v>
      </c>
      <c r="T63" s="25"/>
      <c r="U63" s="25"/>
    </row>
    <row r="64" spans="1:21" s="1" customFormat="1" ht="33.950000000000003" customHeight="1">
      <c r="A64" s="23" t="s">
        <v>88</v>
      </c>
      <c r="B64" s="23"/>
      <c r="C64" s="23"/>
      <c r="D64" s="23"/>
      <c r="E64" s="23"/>
      <c r="F64" s="23"/>
      <c r="G64" s="24" t="s">
        <v>89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5">
        <f>24000</f>
        <v>24000</v>
      </c>
      <c r="T64" s="25"/>
      <c r="U64" s="25"/>
    </row>
    <row r="65" spans="1:21" s="1" customFormat="1" ht="14.1" customHeight="1">
      <c r="A65" s="23" t="s">
        <v>90</v>
      </c>
      <c r="B65" s="23"/>
      <c r="C65" s="23"/>
      <c r="D65" s="23"/>
      <c r="E65" s="23"/>
      <c r="F65" s="23"/>
      <c r="G65" s="24" t="s">
        <v>44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5">
        <f>24000</f>
        <v>24000</v>
      </c>
      <c r="T65" s="25"/>
      <c r="U65" s="25"/>
    </row>
    <row r="66" spans="1:21" s="1" customFormat="1" ht="14.1" customHeight="1">
      <c r="A66" s="23" t="s">
        <v>91</v>
      </c>
      <c r="B66" s="23"/>
      <c r="C66" s="23"/>
      <c r="D66" s="23"/>
      <c r="E66" s="23"/>
      <c r="F66" s="23"/>
      <c r="G66" s="24" t="s">
        <v>92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5">
        <f>10000</f>
        <v>10000</v>
      </c>
      <c r="T66" s="25"/>
      <c r="U66" s="25"/>
    </row>
    <row r="67" spans="1:21" s="1" customFormat="1" ht="14.1" customHeight="1">
      <c r="A67" s="23" t="s">
        <v>93</v>
      </c>
      <c r="B67" s="23"/>
      <c r="C67" s="23"/>
      <c r="D67" s="23"/>
      <c r="E67" s="23"/>
      <c r="F67" s="23"/>
      <c r="G67" s="24" t="s">
        <v>94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5">
        <f>10000</f>
        <v>10000</v>
      </c>
      <c r="T67" s="25"/>
      <c r="U67" s="25"/>
    </row>
    <row r="68" spans="1:21" s="1" customFormat="1" ht="14.1" customHeight="1">
      <c r="A68" s="23" t="s">
        <v>95</v>
      </c>
      <c r="B68" s="23"/>
      <c r="C68" s="23"/>
      <c r="D68" s="23"/>
      <c r="E68" s="23"/>
      <c r="F68" s="23"/>
      <c r="G68" s="24" t="s">
        <v>20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5">
        <f>10000</f>
        <v>10000</v>
      </c>
      <c r="T68" s="25"/>
      <c r="U68" s="25"/>
    </row>
    <row r="69" spans="1:21" s="1" customFormat="1" ht="14.1" customHeight="1">
      <c r="A69" s="23" t="s">
        <v>96</v>
      </c>
      <c r="B69" s="23"/>
      <c r="C69" s="23"/>
      <c r="D69" s="23"/>
      <c r="E69" s="23"/>
      <c r="F69" s="23"/>
      <c r="G69" s="24" t="s">
        <v>97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5">
        <f>5372.98</f>
        <v>5372.98</v>
      </c>
      <c r="T69" s="25"/>
      <c r="U69" s="25"/>
    </row>
    <row r="70" spans="1:21" s="1" customFormat="1" ht="14.1" customHeight="1">
      <c r="A70" s="23" t="s">
        <v>98</v>
      </c>
      <c r="B70" s="23"/>
      <c r="C70" s="23"/>
      <c r="D70" s="23"/>
      <c r="E70" s="23"/>
      <c r="F70" s="23"/>
      <c r="G70" s="24" t="s">
        <v>99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5">
        <f>5372.98</f>
        <v>5372.98</v>
      </c>
      <c r="T70" s="25"/>
      <c r="U70" s="25"/>
    </row>
    <row r="71" spans="1:21" s="1" customFormat="1" ht="14.1" customHeight="1">
      <c r="A71" s="23" t="s">
        <v>100</v>
      </c>
      <c r="B71" s="23"/>
      <c r="C71" s="23"/>
      <c r="D71" s="23"/>
      <c r="E71" s="23"/>
      <c r="F71" s="23"/>
      <c r="G71" s="24" t="s">
        <v>101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>
        <f>5372.98</f>
        <v>5372.98</v>
      </c>
      <c r="T71" s="25"/>
      <c r="U71" s="25"/>
    </row>
    <row r="72" spans="1:21" s="1" customFormat="1" ht="15" customHeight="1">
      <c r="A72" s="29" t="s">
        <v>102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30">
        <f>10795188.37</f>
        <v>10795188.369999999</v>
      </c>
      <c r="T72" s="30"/>
      <c r="U72" s="30"/>
    </row>
    <row r="73" spans="1:21" s="1" customFormat="1" ht="15.95" customHeight="1">
      <c r="A73" s="31" t="s">
        <v>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s="1" customFormat="1" ht="14.1" customHeight="1">
      <c r="A74" s="32" t="s">
        <v>106</v>
      </c>
      <c r="B74" s="32"/>
      <c r="C74" s="32"/>
      <c r="D74" s="32"/>
      <c r="E74" s="32"/>
      <c r="F74" s="32"/>
      <c r="G74" s="32"/>
      <c r="H74" s="32"/>
      <c r="I74" s="33" t="s">
        <v>0</v>
      </c>
      <c r="J74" s="33"/>
      <c r="K74" s="33"/>
      <c r="L74" s="33"/>
      <c r="M74" s="33" t="s">
        <v>107</v>
      </c>
      <c r="N74" s="33"/>
      <c r="O74" s="33"/>
      <c r="P74" s="33"/>
      <c r="Q74" s="33"/>
      <c r="R74" s="31" t="s">
        <v>0</v>
      </c>
      <c r="S74" s="31"/>
      <c r="T74" s="31"/>
      <c r="U74" s="31"/>
    </row>
    <row r="75" spans="1:21" s="1" customFormat="1" ht="14.1" customHeight="1">
      <c r="A75" s="31" t="s">
        <v>0</v>
      </c>
      <c r="B75" s="31"/>
      <c r="C75" s="31"/>
      <c r="D75" s="31"/>
      <c r="E75" s="31"/>
      <c r="F75" s="31"/>
      <c r="G75" s="31"/>
      <c r="H75" s="31"/>
      <c r="I75" s="2" t="s">
        <v>0</v>
      </c>
      <c r="J75" s="37" t="s">
        <v>103</v>
      </c>
      <c r="K75" s="37"/>
      <c r="L75" s="2" t="s">
        <v>0</v>
      </c>
      <c r="M75" s="31" t="s">
        <v>0</v>
      </c>
      <c r="N75" s="31"/>
      <c r="O75" s="37" t="s">
        <v>104</v>
      </c>
      <c r="P75" s="37"/>
      <c r="Q75" s="31" t="s">
        <v>0</v>
      </c>
      <c r="R75" s="31"/>
      <c r="S75" s="31"/>
      <c r="T75" s="31"/>
      <c r="U75" s="31"/>
    </row>
    <row r="76" spans="1:21" s="1" customFormat="1" ht="15.9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s="1" customFormat="1" ht="14.1" customHeight="1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s="1" customFormat="1" ht="14.1" customHeight="1">
      <c r="A78" s="36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s="1" customFormat="1" ht="14.1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</sheetData>
  <mergeCells count="215">
    <mergeCell ref="A77:B77"/>
    <mergeCell ref="C77:U77"/>
    <mergeCell ref="A78:B78"/>
    <mergeCell ref="C78:U78"/>
    <mergeCell ref="A79:U79"/>
    <mergeCell ref="A75:H75"/>
    <mergeCell ref="J75:K75"/>
    <mergeCell ref="M75:N75"/>
    <mergeCell ref="O75:P75"/>
    <mergeCell ref="Q75:U75"/>
    <mergeCell ref="A76:U76"/>
    <mergeCell ref="A72:R72"/>
    <mergeCell ref="S72:U72"/>
    <mergeCell ref="A73:U73"/>
    <mergeCell ref="A74:H74"/>
    <mergeCell ref="I74:L74"/>
    <mergeCell ref="M74:Q74"/>
    <mergeCell ref="R74:U74"/>
    <mergeCell ref="A70:F70"/>
    <mergeCell ref="G70:R70"/>
    <mergeCell ref="S70:U70"/>
    <mergeCell ref="A71:F71"/>
    <mergeCell ref="G71:R71"/>
    <mergeCell ref="S71:U71"/>
    <mergeCell ref="A68:F68"/>
    <mergeCell ref="G68:R68"/>
    <mergeCell ref="S68:U68"/>
    <mergeCell ref="A69:F69"/>
    <mergeCell ref="G69:R69"/>
    <mergeCell ref="S69:U69"/>
    <mergeCell ref="A66:F66"/>
    <mergeCell ref="G66:R66"/>
    <mergeCell ref="S66:U66"/>
    <mergeCell ref="A67:F67"/>
    <mergeCell ref="G67:R67"/>
    <mergeCell ref="S67:U67"/>
    <mergeCell ref="A64:F64"/>
    <mergeCell ref="G64:R64"/>
    <mergeCell ref="S64:U64"/>
    <mergeCell ref="A65:F65"/>
    <mergeCell ref="G65:R65"/>
    <mergeCell ref="S65:U65"/>
    <mergeCell ref="A62:F62"/>
    <mergeCell ref="G62:R62"/>
    <mergeCell ref="S62:U62"/>
    <mergeCell ref="A63:F63"/>
    <mergeCell ref="G63:R63"/>
    <mergeCell ref="S63:U63"/>
    <mergeCell ref="A60:F60"/>
    <mergeCell ref="G60:R60"/>
    <mergeCell ref="S60:U60"/>
    <mergeCell ref="A61:F61"/>
    <mergeCell ref="G61:R61"/>
    <mergeCell ref="S61:U61"/>
    <mergeCell ref="A58:F58"/>
    <mergeCell ref="G58:R58"/>
    <mergeCell ref="S58:U58"/>
    <mergeCell ref="A59:F59"/>
    <mergeCell ref="G59:R59"/>
    <mergeCell ref="S59:U59"/>
    <mergeCell ref="A56:F56"/>
    <mergeCell ref="G56:R56"/>
    <mergeCell ref="S56:U56"/>
    <mergeCell ref="A57:F57"/>
    <mergeCell ref="G57:R57"/>
    <mergeCell ref="S57:U57"/>
    <mergeCell ref="A54:F54"/>
    <mergeCell ref="G54:R54"/>
    <mergeCell ref="S54:U54"/>
    <mergeCell ref="A55:F55"/>
    <mergeCell ref="G55:R55"/>
    <mergeCell ref="S55:U55"/>
    <mergeCell ref="A52:F52"/>
    <mergeCell ref="G52:R52"/>
    <mergeCell ref="S52:U52"/>
    <mergeCell ref="A53:F53"/>
    <mergeCell ref="G53:R53"/>
    <mergeCell ref="S53:U53"/>
    <mergeCell ref="A50:F50"/>
    <mergeCell ref="G50:R50"/>
    <mergeCell ref="S50:U50"/>
    <mergeCell ref="A51:F51"/>
    <mergeCell ref="G51:R51"/>
    <mergeCell ref="S51:U51"/>
    <mergeCell ref="A48:F48"/>
    <mergeCell ref="G48:R48"/>
    <mergeCell ref="S48:U48"/>
    <mergeCell ref="A49:F49"/>
    <mergeCell ref="G49:R49"/>
    <mergeCell ref="S49:U49"/>
    <mergeCell ref="A46:F46"/>
    <mergeCell ref="G46:R46"/>
    <mergeCell ref="S46:U46"/>
    <mergeCell ref="A47:F47"/>
    <mergeCell ref="G47:R47"/>
    <mergeCell ref="S47:U47"/>
    <mergeCell ref="A44:F44"/>
    <mergeCell ref="G44:R44"/>
    <mergeCell ref="S44:U44"/>
    <mergeCell ref="A45:F45"/>
    <mergeCell ref="G45:R45"/>
    <mergeCell ref="S45:U45"/>
    <mergeCell ref="A42:F42"/>
    <mergeCell ref="G42:R42"/>
    <mergeCell ref="S42:U42"/>
    <mergeCell ref="A43:F43"/>
    <mergeCell ref="G43:R43"/>
    <mergeCell ref="S43:U43"/>
    <mergeCell ref="A40:F40"/>
    <mergeCell ref="G40:R40"/>
    <mergeCell ref="S40:U40"/>
    <mergeCell ref="A41:F41"/>
    <mergeCell ref="G41:R41"/>
    <mergeCell ref="S41:U41"/>
    <mergeCell ref="A38:F38"/>
    <mergeCell ref="G38:R38"/>
    <mergeCell ref="S38:U38"/>
    <mergeCell ref="A39:F39"/>
    <mergeCell ref="G39:R39"/>
    <mergeCell ref="S39:U39"/>
    <mergeCell ref="A36:F36"/>
    <mergeCell ref="G36:R36"/>
    <mergeCell ref="S36:U36"/>
    <mergeCell ref="A37:F37"/>
    <mergeCell ref="G37:R37"/>
    <mergeCell ref="S37:U37"/>
    <mergeCell ref="A34:F34"/>
    <mergeCell ref="G34:R34"/>
    <mergeCell ref="S34:U34"/>
    <mergeCell ref="A35:F35"/>
    <mergeCell ref="G35:R35"/>
    <mergeCell ref="S35:U35"/>
    <mergeCell ref="A32:F32"/>
    <mergeCell ref="G32:R32"/>
    <mergeCell ref="S32:U32"/>
    <mergeCell ref="A33:F33"/>
    <mergeCell ref="G33:R33"/>
    <mergeCell ref="S33:U33"/>
    <mergeCell ref="A30:F30"/>
    <mergeCell ref="G30:R30"/>
    <mergeCell ref="S30:U30"/>
    <mergeCell ref="A31:F31"/>
    <mergeCell ref="G31:R31"/>
    <mergeCell ref="S31:U31"/>
    <mergeCell ref="A28:F28"/>
    <mergeCell ref="G28:R28"/>
    <mergeCell ref="S28:U28"/>
    <mergeCell ref="A29:F29"/>
    <mergeCell ref="G29:R29"/>
    <mergeCell ref="S29:U29"/>
    <mergeCell ref="A26:F26"/>
    <mergeCell ref="G26:R26"/>
    <mergeCell ref="S26:U26"/>
    <mergeCell ref="A27:F27"/>
    <mergeCell ref="G27:R27"/>
    <mergeCell ref="S27:U27"/>
    <mergeCell ref="A24:F24"/>
    <mergeCell ref="G24:R24"/>
    <mergeCell ref="S24:U24"/>
    <mergeCell ref="A25:F25"/>
    <mergeCell ref="G25:R25"/>
    <mergeCell ref="S25:U25"/>
    <mergeCell ref="A22:F22"/>
    <mergeCell ref="G22:R22"/>
    <mergeCell ref="S22:U22"/>
    <mergeCell ref="A23:F23"/>
    <mergeCell ref="G23:R23"/>
    <mergeCell ref="S23:U23"/>
    <mergeCell ref="A20:F20"/>
    <mergeCell ref="G20:R20"/>
    <mergeCell ref="S20:U20"/>
    <mergeCell ref="A21:F21"/>
    <mergeCell ref="G21:R21"/>
    <mergeCell ref="S21:U21"/>
    <mergeCell ref="A18:F18"/>
    <mergeCell ref="G18:R18"/>
    <mergeCell ref="S18:U18"/>
    <mergeCell ref="A19:F19"/>
    <mergeCell ref="G19:R19"/>
    <mergeCell ref="S19:U19"/>
    <mergeCell ref="A16:F16"/>
    <mergeCell ref="G16:R16"/>
    <mergeCell ref="S16:U16"/>
    <mergeCell ref="A17:F17"/>
    <mergeCell ref="G17:R17"/>
    <mergeCell ref="S17:U17"/>
    <mergeCell ref="A14:F14"/>
    <mergeCell ref="G14:R14"/>
    <mergeCell ref="S14:U14"/>
    <mergeCell ref="A15:F15"/>
    <mergeCell ref="G15:R15"/>
    <mergeCell ref="S15:U15"/>
    <mergeCell ref="A10:D10"/>
    <mergeCell ref="E10:S10"/>
    <mergeCell ref="A11:U11"/>
    <mergeCell ref="A12:U12"/>
    <mergeCell ref="A13:F13"/>
    <mergeCell ref="G13:R13"/>
    <mergeCell ref="S13:U13"/>
    <mergeCell ref="A6:T6"/>
    <mergeCell ref="A7:E7"/>
    <mergeCell ref="F7:S7"/>
    <mergeCell ref="A8:G8"/>
    <mergeCell ref="H8:S8"/>
    <mergeCell ref="A9:C9"/>
    <mergeCell ref="D9:S9"/>
    <mergeCell ref="A2:U2"/>
    <mergeCell ref="A3:T3"/>
    <mergeCell ref="A4:J4"/>
    <mergeCell ref="K4:M4"/>
    <mergeCell ref="N4:S4"/>
    <mergeCell ref="A5:J5"/>
    <mergeCell ref="K5:O5"/>
    <mergeCell ref="P5:T5"/>
    <mergeCell ref="A1:U1"/>
  </mergeCells>
  <pageMargins left="0.39370078740157483" right="0" top="0.59055118110236227" bottom="0" header="0.51181102362204722" footer="0.51181102362204722"/>
  <pageSetup paperSize="9" scale="80" firstPageNumber="4294967295" orientation="landscape" verticalDpi="0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Печатная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Светлана</cp:lastModifiedBy>
  <cp:lastPrinted>2016-07-25T10:47:25Z</cp:lastPrinted>
  <dcterms:created xsi:type="dcterms:W3CDTF">2016-07-25T10:33:30Z</dcterms:created>
  <dcterms:modified xsi:type="dcterms:W3CDTF">2016-07-25T10:47:27Z</dcterms:modified>
</cp:coreProperties>
</file>